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Klasa IVeT" sheetId="4" r:id="rId1"/>
  </sheets>
  <calcPr calcId="125725"/>
</workbook>
</file>

<file path=xl/calcChain.xml><?xml version="1.0" encoding="utf-8"?>
<calcChain xmlns="http://schemas.openxmlformats.org/spreadsheetml/2006/main">
  <c r="X42" i="4"/>
  <c r="X39"/>
  <c r="U37"/>
  <c r="T37"/>
  <c r="T38" s="1"/>
  <c r="Q37"/>
  <c r="P37"/>
  <c r="P38" s="1"/>
  <c r="M37"/>
  <c r="L37"/>
  <c r="L38" s="1"/>
  <c r="I37"/>
  <c r="H37"/>
  <c r="H38" s="1"/>
  <c r="E37"/>
  <c r="D37"/>
  <c r="D38" s="1"/>
  <c r="Y36"/>
  <c r="X36"/>
  <c r="V36"/>
  <c r="R36"/>
  <c r="N36"/>
  <c r="J36"/>
  <c r="G36"/>
  <c r="AB36" s="1"/>
  <c r="F36"/>
  <c r="X35"/>
  <c r="W35"/>
  <c r="V35"/>
  <c r="S35"/>
  <c r="R35"/>
  <c r="Z35" s="1"/>
  <c r="O35"/>
  <c r="N35"/>
  <c r="K35"/>
  <c r="J35"/>
  <c r="G35"/>
  <c r="F35"/>
  <c r="Z34"/>
  <c r="X34"/>
  <c r="W34"/>
  <c r="V34"/>
  <c r="S34"/>
  <c r="R34"/>
  <c r="O34"/>
  <c r="N34"/>
  <c r="K34"/>
  <c r="J34"/>
  <c r="G34"/>
  <c r="F34"/>
  <c r="Z33"/>
  <c r="X33"/>
  <c r="W33"/>
  <c r="V33"/>
  <c r="S33"/>
  <c r="R33"/>
  <c r="O33"/>
  <c r="N33"/>
  <c r="K33"/>
  <c r="J33"/>
  <c r="G33"/>
  <c r="F33"/>
  <c r="Z32"/>
  <c r="X32"/>
  <c r="W32"/>
  <c r="V32"/>
  <c r="S32"/>
  <c r="R32"/>
  <c r="O32"/>
  <c r="N32"/>
  <c r="K32"/>
  <c r="J32"/>
  <c r="G32"/>
  <c r="F32"/>
  <c r="Z31"/>
  <c r="X31"/>
  <c r="W31"/>
  <c r="V31"/>
  <c r="S31"/>
  <c r="R31"/>
  <c r="O31"/>
  <c r="N31"/>
  <c r="K31"/>
  <c r="J31"/>
  <c r="G31"/>
  <c r="F31"/>
  <c r="Z30"/>
  <c r="X30"/>
  <c r="W30"/>
  <c r="V30"/>
  <c r="S30"/>
  <c r="R30"/>
  <c r="O30"/>
  <c r="N30"/>
  <c r="K30"/>
  <c r="J30"/>
  <c r="G30"/>
  <c r="F30"/>
  <c r="Z29"/>
  <c r="X29"/>
  <c r="W29"/>
  <c r="V29"/>
  <c r="S29"/>
  <c r="R29"/>
  <c r="O29"/>
  <c r="N29"/>
  <c r="K29"/>
  <c r="J29"/>
  <c r="G29"/>
  <c r="F29"/>
  <c r="X28"/>
  <c r="W28"/>
  <c r="V28"/>
  <c r="S28"/>
  <c r="R28"/>
  <c r="O28"/>
  <c r="N28"/>
  <c r="Z28" s="1"/>
  <c r="K28"/>
  <c r="J28"/>
  <c r="G28"/>
  <c r="F28"/>
  <c r="Z27"/>
  <c r="X27"/>
  <c r="W27"/>
  <c r="V27"/>
  <c r="S27"/>
  <c r="R27"/>
  <c r="O27"/>
  <c r="N27"/>
  <c r="K27"/>
  <c r="J27"/>
  <c r="G27"/>
  <c r="F27"/>
  <c r="Z26"/>
  <c r="X26"/>
  <c r="W26"/>
  <c r="V26"/>
  <c r="S26"/>
  <c r="R26"/>
  <c r="O26"/>
  <c r="N26"/>
  <c r="K26"/>
  <c r="J26"/>
  <c r="G26"/>
  <c r="F26"/>
  <c r="Z25"/>
  <c r="X25"/>
  <c r="W25"/>
  <c r="V25"/>
  <c r="S25"/>
  <c r="R25"/>
  <c r="O25"/>
  <c r="N25"/>
  <c r="K25"/>
  <c r="J25"/>
  <c r="G25"/>
  <c r="F25"/>
  <c r="X24"/>
  <c r="W24"/>
  <c r="V24"/>
  <c r="S24"/>
  <c r="R24"/>
  <c r="O24"/>
  <c r="N24"/>
  <c r="K24"/>
  <c r="J24"/>
  <c r="Z24" s="1"/>
  <c r="G24"/>
  <c r="F24"/>
  <c r="Z23"/>
  <c r="X23"/>
  <c r="W23"/>
  <c r="V23"/>
  <c r="S23"/>
  <c r="R23"/>
  <c r="O23"/>
  <c r="N23"/>
  <c r="K23"/>
  <c r="J23"/>
  <c r="G23"/>
  <c r="F23"/>
  <c r="Z22"/>
  <c r="X22"/>
  <c r="W22"/>
  <c r="V22"/>
  <c r="S22"/>
  <c r="R22"/>
  <c r="O22"/>
  <c r="N22"/>
  <c r="K22"/>
  <c r="J22"/>
  <c r="G22"/>
  <c r="F22"/>
  <c r="Z21"/>
  <c r="X21"/>
  <c r="W21"/>
  <c r="V21"/>
  <c r="S21"/>
  <c r="R21"/>
  <c r="O21"/>
  <c r="N21"/>
  <c r="K21"/>
  <c r="J21"/>
  <c r="G21"/>
  <c r="F21"/>
  <c r="Y20"/>
  <c r="X20"/>
  <c r="W20"/>
  <c r="V20"/>
  <c r="S20"/>
  <c r="R20"/>
  <c r="N20"/>
  <c r="J20"/>
  <c r="G20"/>
  <c r="AB20" s="1"/>
  <c r="F20"/>
  <c r="Z20" s="1"/>
  <c r="Y19"/>
  <c r="X19"/>
  <c r="V19"/>
  <c r="R19"/>
  <c r="N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Z14"/>
  <c r="X14"/>
  <c r="W14"/>
  <c r="V14"/>
  <c r="S14"/>
  <c r="R14"/>
  <c r="O14"/>
  <c r="N14"/>
  <c r="K14"/>
  <c r="J14"/>
  <c r="G14"/>
  <c r="F14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Z11"/>
  <c r="X11"/>
  <c r="W11"/>
  <c r="V11"/>
  <c r="S11"/>
  <c r="R11"/>
  <c r="O11"/>
  <c r="N11"/>
  <c r="K11"/>
  <c r="J11"/>
  <c r="G11"/>
  <c r="F11"/>
  <c r="Y10"/>
  <c r="W10"/>
  <c r="V10"/>
  <c r="S10"/>
  <c r="R10"/>
  <c r="O10"/>
  <c r="K10"/>
  <c r="J10"/>
  <c r="G10"/>
  <c r="AB10" s="1"/>
  <c r="F10"/>
  <c r="Y9"/>
  <c r="X9"/>
  <c r="W9"/>
  <c r="V9"/>
  <c r="S9"/>
  <c r="R9"/>
  <c r="O9"/>
  <c r="K9"/>
  <c r="J9"/>
  <c r="G9"/>
  <c r="AB9" s="1"/>
  <c r="F9"/>
  <c r="Z9" s="1"/>
  <c r="Y8"/>
  <c r="Y37" s="1"/>
  <c r="X8"/>
  <c r="X37" s="1"/>
  <c r="W8"/>
  <c r="V8"/>
  <c r="S8"/>
  <c r="R8"/>
  <c r="O8"/>
  <c r="K8"/>
  <c r="J8"/>
  <c r="G8"/>
  <c r="AB8" s="1"/>
  <c r="F8"/>
  <c r="Z8" s="1"/>
  <c r="AB37" l="1"/>
  <c r="X38"/>
</calcChain>
</file>

<file path=xl/sharedStrings.xml><?xml version="1.0" encoding="utf-8"?>
<sst xmlns="http://schemas.openxmlformats.org/spreadsheetml/2006/main" count="83" uniqueCount="62">
  <si>
    <t>klasa I</t>
  </si>
  <si>
    <t>klasa II</t>
  </si>
  <si>
    <t>klasa III</t>
  </si>
  <si>
    <t>klasa IV     I sem</t>
  </si>
  <si>
    <t>klasa IV     II sem</t>
  </si>
  <si>
    <t>RAZEM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</si>
  <si>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</si>
  <si>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</si>
  <si>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</si>
  <si>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</si>
  <si>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</si>
  <si>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</si>
  <si>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</si>
  <si>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</si>
  <si>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</si>
  <si>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</si>
  <si>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</si>
  <si>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</si>
  <si>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</si>
  <si>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</si>
  <si>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</si>
  <si>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</si>
  <si>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</si>
  <si>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</si>
  <si>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</si>
  <si>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</si>
  <si>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</si>
  <si>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</si>
  <si>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</si>
  <si>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Historia i społeczeństwo</t>
  </si>
  <si>
    <t>Razem</t>
  </si>
  <si>
    <t>Łącznie</t>
  </si>
  <si>
    <t>tygodniowo wg rozporządzenia</t>
  </si>
  <si>
    <t>Systemy operacyjne</t>
  </si>
  <si>
    <t>Urządzenia techniki komputerowej</t>
  </si>
  <si>
    <t>Sieci komputerowe</t>
  </si>
  <si>
    <t>Systemy baz danych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</si>
  <si>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</si>
  <si>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RELIGIA</t>
  </si>
  <si>
    <t>praktyka zawodowa  -  4 tygodnie w klasie III</t>
  </si>
  <si>
    <t xml:space="preserve">Sporządził </t>
  </si>
  <si>
    <t>TECHNIK  INFORMATYK  (351203)</t>
  </si>
  <si>
    <t>Język angielski</t>
  </si>
  <si>
    <t>Zajęcia z wychowawcą</t>
  </si>
  <si>
    <t>Witryny i aplikacje internetowe</t>
  </si>
  <si>
    <t>Działalność gospodarcza w branży informatycznej</t>
  </si>
  <si>
    <t>SZKOLNY PLAN NAUCZANIA</t>
  </si>
  <si>
    <t>2013/2014</t>
  </si>
  <si>
    <t>2014/2015</t>
  </si>
  <si>
    <t>2015/2016</t>
  </si>
  <si>
    <t>Język angielski zawodowy w branży informatycznej</t>
  </si>
  <si>
    <t>Administracja sieciowymi systemami operacyjnymi</t>
  </si>
  <si>
    <t>Projektowanie i montaż lokalnych sieci komputerowych</t>
  </si>
  <si>
    <t>Administracja bazami danych</t>
  </si>
  <si>
    <t>Programowanie aplikacji internetowych</t>
  </si>
  <si>
    <t>2016/2017</t>
  </si>
  <si>
    <t>Montaż i eksploatacja urządzeń techniki komputerowej</t>
  </si>
  <si>
    <t>735 (777)</t>
  </si>
  <si>
    <t>735 (782)</t>
  </si>
  <si>
    <t>Język rosyjski</t>
  </si>
  <si>
    <r>
      <rPr>
        <b/>
        <sz val="20"/>
        <rFont val="Arial"/>
        <family val="2"/>
        <charset val="238"/>
      </rPr>
      <t>IV ET</t>
    </r>
    <r>
      <rPr>
        <b/>
        <sz val="18"/>
        <rFont val="Arial"/>
        <family val="2"/>
        <charset val="238"/>
      </rPr>
      <t xml:space="preserve">   (2016/2017)</t>
    </r>
  </si>
  <si>
    <t>15 kwietnia 2016 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</si>
</sst>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0" xfId="0" applyFont="1" applyFill="1"/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5" fillId="0" borderId="8" xfId="0" applyNumberFormat="1" applyFont="1" applyFill="1" applyBorder="1" applyAlignment="1"/>
    <xf numFmtId="0" fontId="5" fillId="0" borderId="0" xfId="0" applyFont="1" applyFill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9" xfId="0" applyFont="1" applyFill="1" applyBorder="1"/>
    <xf numFmtId="0" fontId="3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1" fontId="1" fillId="0" borderId="3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/>
    <xf numFmtId="0" fontId="3" fillId="0" borderId="0" xfId="0" applyFont="1" applyFill="1" applyBorder="1"/>
    <xf numFmtId="0" fontId="3" fillId="0" borderId="10" xfId="0" applyFont="1" applyFill="1" applyBorder="1" applyAlignment="1">
      <alignment vertical="center" wrapText="1"/>
    </xf>
    <xf numFmtId="0" fontId="8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10" fillId="0" borderId="10" xfId="0" applyFont="1" applyBorder="1"/>
    <xf numFmtId="0" fontId="3" fillId="0" borderId="12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0" borderId="25" xfId="0" applyFont="1" applyFill="1" applyBorder="1"/>
    <xf numFmtId="0" fontId="11" fillId="0" borderId="5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7"/>
  <sheetViews>
    <sheetView tabSelected="1" topLeftCell="A19" zoomScale="80" zoomScaleNormal="80" workbookViewId="0">
      <selection activeCell="AG26" sqref="AG26"/>
    </sheetView>
  </sheetViews>
  <sheetFormatPr defaultRowHeight="15"/>
  <cols>
    <col min="1" max="1" width="3" customWidth="1"/>
    <col min="2" max="2" width="4" customWidth="1"/>
    <col min="3" max="3" width="41.42578125" customWidth="1"/>
    <col min="4" max="4" width="3.85546875" bestFit="1" customWidth="1"/>
    <col min="5" max="5" width="3.42578125" bestFit="1" customWidth="1"/>
    <col min="6" max="6" width="5.140625" bestFit="1" customWidth="1"/>
    <col min="7" max="7" width="4.42578125" bestFit="1" customWidth="1"/>
    <col min="8" max="8" width="3.85546875" bestFit="1" customWidth="1"/>
    <col min="9" max="9" width="3.42578125" bestFit="1" customWidth="1"/>
    <col min="10" max="10" width="5.140625" bestFit="1" customWidth="1"/>
    <col min="11" max="11" width="4.42578125" bestFit="1" customWidth="1"/>
    <col min="12" max="12" width="3.85546875" bestFit="1" customWidth="1"/>
    <col min="13" max="13" width="3.42578125" bestFit="1" customWidth="1"/>
    <col min="14" max="15" width="5.140625" bestFit="1" customWidth="1"/>
    <col min="16" max="16" width="3.85546875" bestFit="1" customWidth="1"/>
    <col min="17" max="17" width="3.42578125" bestFit="1" customWidth="1"/>
    <col min="18" max="18" width="4.85546875" bestFit="1" customWidth="1"/>
    <col min="19" max="19" width="4.42578125" bestFit="1" customWidth="1"/>
    <col min="20" max="21" width="3.85546875" bestFit="1" customWidth="1"/>
    <col min="22" max="22" width="5.140625" bestFit="1" customWidth="1"/>
    <col min="23" max="23" width="4.42578125" bestFit="1" customWidth="1"/>
    <col min="24" max="24" width="10.7109375" bestFit="1" customWidth="1"/>
    <col min="25" max="25" width="11.5703125" bestFit="1" customWidth="1"/>
    <col min="26" max="26" width="5.140625" bestFit="1" customWidth="1"/>
    <col min="27" max="27" width="6.42578125" customWidth="1"/>
    <col min="28" max="29" width="5.140625" bestFit="1" customWidth="1"/>
  </cols>
  <sheetData>
    <row r="1" spans="2:30" ht="20.25" customHeight="1" thickBot="1">
      <c r="C1" s="76" t="s">
        <v>46</v>
      </c>
    </row>
    <row r="2" spans="2:30" ht="19.5" thickTop="1" thickBot="1">
      <c r="B2" s="1">
        <v>1</v>
      </c>
      <c r="C2" s="93" t="s">
        <v>41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5"/>
      <c r="AD2" s="2"/>
    </row>
    <row r="3" spans="2:30" ht="27.75" thickTop="1" thickBot="1">
      <c r="B3" s="89"/>
      <c r="C3" s="90" t="s">
        <v>60</v>
      </c>
      <c r="D3" s="96" t="s">
        <v>0</v>
      </c>
      <c r="E3" s="97"/>
      <c r="F3" s="97"/>
      <c r="G3" s="98"/>
      <c r="H3" s="99" t="s">
        <v>1</v>
      </c>
      <c r="I3" s="100"/>
      <c r="J3" s="100"/>
      <c r="K3" s="101"/>
      <c r="L3" s="99" t="s">
        <v>2</v>
      </c>
      <c r="M3" s="100"/>
      <c r="N3" s="100"/>
      <c r="O3" s="101"/>
      <c r="P3" s="99" t="s">
        <v>3</v>
      </c>
      <c r="Q3" s="100"/>
      <c r="R3" s="100"/>
      <c r="S3" s="101"/>
      <c r="T3" s="99" t="s">
        <v>4</v>
      </c>
      <c r="U3" s="100"/>
      <c r="V3" s="100"/>
      <c r="W3" s="101"/>
      <c r="X3" s="102" t="s">
        <v>5</v>
      </c>
      <c r="Y3" s="103"/>
      <c r="Z3" s="103"/>
      <c r="AA3" s="103"/>
      <c r="AB3" s="103"/>
      <c r="AC3" s="104"/>
      <c r="AD3" s="5"/>
    </row>
    <row r="4" spans="2:30" ht="16.5" thickTop="1" thickBot="1">
      <c r="B4" s="28"/>
      <c r="C4" s="77"/>
      <c r="D4" s="109" t="s">
        <v>47</v>
      </c>
      <c r="E4" s="110"/>
      <c r="F4" s="110"/>
      <c r="G4" s="111"/>
      <c r="H4" s="112" t="s">
        <v>48</v>
      </c>
      <c r="I4" s="113"/>
      <c r="J4" s="113"/>
      <c r="K4" s="114"/>
      <c r="L4" s="112" t="s">
        <v>49</v>
      </c>
      <c r="M4" s="113"/>
      <c r="N4" s="113"/>
      <c r="O4" s="114"/>
      <c r="P4" s="112" t="s">
        <v>55</v>
      </c>
      <c r="Q4" s="113"/>
      <c r="R4" s="113"/>
      <c r="S4" s="113"/>
      <c r="T4" s="113"/>
      <c r="U4" s="113"/>
      <c r="V4" s="113"/>
      <c r="W4" s="114"/>
      <c r="X4" s="78"/>
      <c r="Y4" s="79"/>
      <c r="Z4" s="79"/>
      <c r="AA4" s="79"/>
      <c r="AB4" s="79"/>
      <c r="AC4" s="80"/>
      <c r="AD4" s="5"/>
    </row>
    <row r="5" spans="2:30" ht="15.75" thickTop="1">
      <c r="B5" s="6" t="s">
        <v>6</v>
      </c>
      <c r="C5" s="7" t="s">
        <v>7</v>
      </c>
      <c r="D5" s="8" t="s">
        <v>8</v>
      </c>
      <c r="E5" s="9" t="s">
        <v>9</v>
      </c>
      <c r="F5" s="9" t="s">
        <v>10</v>
      </c>
      <c r="G5" s="10" t="s">
        <v>11</v>
      </c>
      <c r="H5" s="8" t="s">
        <v>8</v>
      </c>
      <c r="I5" s="9" t="s">
        <v>9</v>
      </c>
      <c r="J5" s="9" t="s">
        <v>10</v>
      </c>
      <c r="K5" s="10" t="s">
        <v>11</v>
      </c>
      <c r="L5" s="8" t="s">
        <v>8</v>
      </c>
      <c r="M5" s="9" t="s">
        <v>9</v>
      </c>
      <c r="N5" s="9" t="s">
        <v>10</v>
      </c>
      <c r="O5" s="10" t="s">
        <v>11</v>
      </c>
      <c r="P5" s="8" t="s">
        <v>8</v>
      </c>
      <c r="Q5" s="9" t="s">
        <v>9</v>
      </c>
      <c r="R5" s="9" t="s">
        <v>10</v>
      </c>
      <c r="S5" s="10" t="s">
        <v>11</v>
      </c>
      <c r="T5" s="8" t="s">
        <v>8</v>
      </c>
      <c r="U5" s="9" t="s">
        <v>9</v>
      </c>
      <c r="V5" s="9" t="s">
        <v>10</v>
      </c>
      <c r="W5" s="10" t="s">
        <v>11</v>
      </c>
      <c r="X5" s="81" t="s">
        <v>8</v>
      </c>
      <c r="Y5" s="82" t="s">
        <v>9</v>
      </c>
      <c r="Z5" s="11" t="s">
        <v>8</v>
      </c>
      <c r="AA5" s="115" t="s">
        <v>12</v>
      </c>
      <c r="AB5" s="81" t="s">
        <v>9</v>
      </c>
      <c r="AC5" s="115" t="s">
        <v>12</v>
      </c>
      <c r="AD5" s="12"/>
    </row>
    <row r="6" spans="2:30">
      <c r="B6" s="13"/>
      <c r="C6" s="7" t="s">
        <v>13</v>
      </c>
      <c r="D6" s="14"/>
      <c r="E6" s="15"/>
      <c r="F6" s="15"/>
      <c r="G6" s="16"/>
      <c r="H6" s="14"/>
      <c r="I6" s="15"/>
      <c r="J6" s="15"/>
      <c r="K6" s="16"/>
      <c r="L6" s="14"/>
      <c r="M6" s="15"/>
      <c r="N6" s="15"/>
      <c r="O6" s="16"/>
      <c r="P6" s="14"/>
      <c r="Q6" s="15"/>
      <c r="R6" s="15"/>
      <c r="S6" s="16"/>
      <c r="T6" s="14"/>
      <c r="U6" s="15"/>
      <c r="V6" s="15"/>
      <c r="W6" s="16"/>
      <c r="X6" s="14" t="s">
        <v>14</v>
      </c>
      <c r="Y6" s="16" t="s">
        <v>15</v>
      </c>
      <c r="Z6" s="17"/>
      <c r="AA6" s="116"/>
      <c r="AB6" s="14"/>
      <c r="AC6" s="116"/>
      <c r="AD6" s="18"/>
    </row>
    <row r="7" spans="2:30" ht="15.75" thickBot="1">
      <c r="B7" s="19">
        <v>1</v>
      </c>
      <c r="C7" s="20">
        <v>2</v>
      </c>
      <c r="D7" s="19">
        <v>3</v>
      </c>
      <c r="E7" s="21">
        <v>4</v>
      </c>
      <c r="F7" s="21">
        <v>5</v>
      </c>
      <c r="G7" s="22">
        <v>6</v>
      </c>
      <c r="H7" s="19">
        <v>5</v>
      </c>
      <c r="I7" s="21">
        <v>6</v>
      </c>
      <c r="J7" s="21">
        <v>9</v>
      </c>
      <c r="K7" s="22">
        <v>10</v>
      </c>
      <c r="L7" s="19">
        <v>7</v>
      </c>
      <c r="M7" s="21">
        <v>8</v>
      </c>
      <c r="N7" s="21">
        <v>9</v>
      </c>
      <c r="O7" s="22">
        <v>10</v>
      </c>
      <c r="P7" s="19">
        <v>9</v>
      </c>
      <c r="Q7" s="21">
        <v>10</v>
      </c>
      <c r="R7" s="21">
        <v>13</v>
      </c>
      <c r="S7" s="22">
        <v>14</v>
      </c>
      <c r="T7" s="19">
        <v>11</v>
      </c>
      <c r="U7" s="21">
        <v>12</v>
      </c>
      <c r="V7" s="21">
        <v>13</v>
      </c>
      <c r="W7" s="22">
        <v>14</v>
      </c>
      <c r="X7" s="19">
        <v>13</v>
      </c>
      <c r="Y7" s="23">
        <v>14</v>
      </c>
      <c r="Z7" s="24">
        <v>15</v>
      </c>
      <c r="AA7" s="25">
        <v>16</v>
      </c>
      <c r="AB7" s="26">
        <v>17</v>
      </c>
      <c r="AC7" s="25">
        <v>18</v>
      </c>
      <c r="AD7" s="27"/>
    </row>
    <row r="8" spans="2:30" ht="18.75" thickTop="1">
      <c r="B8" s="28">
        <v>1</v>
      </c>
      <c r="C8" s="29" t="s">
        <v>16</v>
      </c>
      <c r="D8" s="67">
        <v>3</v>
      </c>
      <c r="E8" s="56"/>
      <c r="F8" s="30">
        <f>D8*33</f>
        <v>99</v>
      </c>
      <c r="G8" s="31">
        <f t="shared" ref="G8:G36" si="0">E8*33</f>
        <v>0</v>
      </c>
      <c r="H8" s="67">
        <v>2</v>
      </c>
      <c r="I8" s="56"/>
      <c r="J8" s="30">
        <f>H8*33</f>
        <v>66</v>
      </c>
      <c r="K8" s="31">
        <f t="shared" ref="K8:K35" si="1">I8*33</f>
        <v>0</v>
      </c>
      <c r="L8" s="67">
        <v>3</v>
      </c>
      <c r="M8" s="56"/>
      <c r="N8" s="30">
        <v>92</v>
      </c>
      <c r="O8" s="31">
        <f>M8*30</f>
        <v>0</v>
      </c>
      <c r="P8" s="67">
        <v>2</v>
      </c>
      <c r="Q8" s="56"/>
      <c r="R8" s="32">
        <f>P8*13</f>
        <v>26</v>
      </c>
      <c r="S8" s="32">
        <f>Q8*13</f>
        <v>0</v>
      </c>
      <c r="T8" s="67">
        <v>6</v>
      </c>
      <c r="U8" s="32"/>
      <c r="V8" s="32">
        <f>T8*13</f>
        <v>78</v>
      </c>
      <c r="W8" s="33">
        <f>U8*13</f>
        <v>0</v>
      </c>
      <c r="X8" s="71">
        <f>SUM(T8/2,P8/2,L8,D8,H8)</f>
        <v>12</v>
      </c>
      <c r="Y8" s="57">
        <f>SUM(U8/2,Q8/2,M8,E8,I8)</f>
        <v>0</v>
      </c>
      <c r="Z8" s="34">
        <f>SUM(F8,R8,J8,N8,V8)</f>
        <v>361</v>
      </c>
      <c r="AA8" s="58">
        <v>360</v>
      </c>
      <c r="AB8" s="35">
        <f>SUM(G8,S8,K8,O8,W8)</f>
        <v>0</v>
      </c>
      <c r="AC8" s="58">
        <v>240</v>
      </c>
      <c r="AD8" s="5"/>
    </row>
    <row r="9" spans="2:30" ht="18">
      <c r="B9" s="36">
        <v>2</v>
      </c>
      <c r="C9" s="37" t="s">
        <v>42</v>
      </c>
      <c r="D9" s="68">
        <v>2</v>
      </c>
      <c r="E9" s="56"/>
      <c r="F9" s="30">
        <f t="shared" ref="F9:F23" si="2">D9*33</f>
        <v>66</v>
      </c>
      <c r="G9" s="31">
        <f t="shared" si="0"/>
        <v>0</v>
      </c>
      <c r="H9" s="68">
        <v>2</v>
      </c>
      <c r="I9" s="56"/>
      <c r="J9" s="30">
        <f t="shared" ref="J9:J23" si="3">H9*33</f>
        <v>66</v>
      </c>
      <c r="K9" s="31">
        <f t="shared" si="1"/>
        <v>0</v>
      </c>
      <c r="L9" s="68">
        <v>2</v>
      </c>
      <c r="M9" s="56"/>
      <c r="N9" s="30">
        <v>61</v>
      </c>
      <c r="O9" s="31">
        <f t="shared" ref="N9:O36" si="4">M9*30</f>
        <v>0</v>
      </c>
      <c r="P9" s="68">
        <v>2</v>
      </c>
      <c r="Q9" s="56"/>
      <c r="R9" s="32">
        <f t="shared" ref="R9:S23" si="5">P9*13</f>
        <v>26</v>
      </c>
      <c r="S9" s="32">
        <f t="shared" si="5"/>
        <v>0</v>
      </c>
      <c r="T9" s="68">
        <v>4</v>
      </c>
      <c r="U9" s="56"/>
      <c r="V9" s="32">
        <f t="shared" ref="V9:W23" si="6">T9*13</f>
        <v>52</v>
      </c>
      <c r="W9" s="33">
        <f t="shared" si="6"/>
        <v>0</v>
      </c>
      <c r="X9" s="117">
        <f>SUM(D9:D10,H9:H10,L9:L10,T9/2,T10/2,P9/2,P10/2)</f>
        <v>15</v>
      </c>
      <c r="Y9" s="59">
        <f t="shared" ref="Y9:Y36" si="7">SUM(U9/2,Q9/2,M9,E9,I9)</f>
        <v>0</v>
      </c>
      <c r="Z9" s="118">
        <f>SUM(F9:F10,J9:J10,R9:R10,N9:N10,V9:V10)</f>
        <v>450</v>
      </c>
      <c r="AA9" s="120">
        <v>450</v>
      </c>
      <c r="AB9" s="38">
        <f t="shared" ref="AB9:AB36" si="8">SUM(G9,S9,K9,O9,W9)</f>
        <v>0</v>
      </c>
      <c r="AC9" s="84">
        <v>180</v>
      </c>
      <c r="AD9" s="5"/>
    </row>
    <row r="10" spans="2:30" ht="18">
      <c r="B10" s="36">
        <v>3</v>
      </c>
      <c r="C10" s="37" t="s">
        <v>59</v>
      </c>
      <c r="D10" s="68">
        <v>1</v>
      </c>
      <c r="E10" s="56"/>
      <c r="F10" s="30">
        <f t="shared" si="2"/>
        <v>33</v>
      </c>
      <c r="G10" s="31">
        <f t="shared" si="0"/>
        <v>0</v>
      </c>
      <c r="H10" s="68">
        <v>1</v>
      </c>
      <c r="I10" s="56"/>
      <c r="J10" s="30">
        <f t="shared" si="3"/>
        <v>33</v>
      </c>
      <c r="K10" s="31">
        <f t="shared" si="1"/>
        <v>0</v>
      </c>
      <c r="L10" s="68">
        <v>2</v>
      </c>
      <c r="M10" s="56"/>
      <c r="N10" s="30">
        <v>61</v>
      </c>
      <c r="O10" s="31">
        <f t="shared" si="4"/>
        <v>0</v>
      </c>
      <c r="P10" s="68">
        <v>1</v>
      </c>
      <c r="Q10" s="56"/>
      <c r="R10" s="32">
        <f t="shared" si="5"/>
        <v>13</v>
      </c>
      <c r="S10" s="32">
        <f t="shared" si="5"/>
        <v>0</v>
      </c>
      <c r="T10" s="68">
        <v>3</v>
      </c>
      <c r="U10" s="56"/>
      <c r="V10" s="32">
        <f t="shared" si="6"/>
        <v>39</v>
      </c>
      <c r="W10" s="33">
        <f t="shared" si="6"/>
        <v>0</v>
      </c>
      <c r="X10" s="117"/>
      <c r="Y10" s="59">
        <f t="shared" si="7"/>
        <v>0</v>
      </c>
      <c r="Z10" s="119"/>
      <c r="AA10" s="121"/>
      <c r="AB10" s="38">
        <f t="shared" si="8"/>
        <v>0</v>
      </c>
      <c r="AC10" s="85">
        <v>180</v>
      </c>
      <c r="AD10" s="5"/>
    </row>
    <row r="11" spans="2:30" ht="18">
      <c r="B11" s="36">
        <v>4</v>
      </c>
      <c r="C11" s="37" t="s">
        <v>17</v>
      </c>
      <c r="D11" s="68">
        <v>1</v>
      </c>
      <c r="E11" s="56"/>
      <c r="F11" s="30">
        <f t="shared" si="2"/>
        <v>33</v>
      </c>
      <c r="G11" s="31">
        <f t="shared" si="0"/>
        <v>0</v>
      </c>
      <c r="H11" s="68"/>
      <c r="I11" s="56"/>
      <c r="J11" s="30">
        <f t="shared" si="3"/>
        <v>0</v>
      </c>
      <c r="K11" s="31">
        <f t="shared" si="1"/>
        <v>0</v>
      </c>
      <c r="L11" s="68"/>
      <c r="M11" s="56"/>
      <c r="N11" s="30">
        <f t="shared" si="4"/>
        <v>0</v>
      </c>
      <c r="O11" s="31">
        <f t="shared" si="4"/>
        <v>0</v>
      </c>
      <c r="P11" s="68"/>
      <c r="Q11" s="56"/>
      <c r="R11" s="32">
        <f t="shared" si="5"/>
        <v>0</v>
      </c>
      <c r="S11" s="32">
        <f t="shared" si="5"/>
        <v>0</v>
      </c>
      <c r="T11" s="68"/>
      <c r="U11" s="56"/>
      <c r="V11" s="32">
        <f t="shared" si="6"/>
        <v>0</v>
      </c>
      <c r="W11" s="33">
        <f t="shared" si="6"/>
        <v>0</v>
      </c>
      <c r="X11" s="72">
        <f>SUM(T11/2,P11/2,L11,D11,H11)</f>
        <v>1</v>
      </c>
      <c r="Y11" s="59"/>
      <c r="Z11" s="83">
        <f>SUM(F11,J11,R11,N11,V11)</f>
        <v>33</v>
      </c>
      <c r="AA11" s="61">
        <v>30</v>
      </c>
      <c r="AB11" s="122"/>
      <c r="AC11" s="123"/>
      <c r="AD11" s="5"/>
    </row>
    <row r="12" spans="2:30" ht="18">
      <c r="B12" s="36">
        <v>5</v>
      </c>
      <c r="C12" s="37" t="s">
        <v>18</v>
      </c>
      <c r="D12" s="68">
        <v>2</v>
      </c>
      <c r="E12" s="56"/>
      <c r="F12" s="30">
        <f t="shared" si="2"/>
        <v>66</v>
      </c>
      <c r="G12" s="31">
        <f t="shared" si="0"/>
        <v>0</v>
      </c>
      <c r="H12" s="68"/>
      <c r="I12" s="56"/>
      <c r="J12" s="30">
        <f t="shared" si="3"/>
        <v>0</v>
      </c>
      <c r="K12" s="31">
        <f t="shared" si="1"/>
        <v>0</v>
      </c>
      <c r="L12" s="68"/>
      <c r="M12" s="56"/>
      <c r="N12" s="30">
        <f t="shared" si="4"/>
        <v>0</v>
      </c>
      <c r="O12" s="31">
        <f t="shared" si="4"/>
        <v>0</v>
      </c>
      <c r="P12" s="68"/>
      <c r="Q12" s="56"/>
      <c r="R12" s="32">
        <f t="shared" si="5"/>
        <v>0</v>
      </c>
      <c r="S12" s="32">
        <f t="shared" si="5"/>
        <v>0</v>
      </c>
      <c r="T12" s="68"/>
      <c r="U12" s="56"/>
      <c r="V12" s="32">
        <f t="shared" si="6"/>
        <v>0</v>
      </c>
      <c r="W12" s="33">
        <f t="shared" si="6"/>
        <v>0</v>
      </c>
      <c r="X12" s="72">
        <f t="shared" ref="X12:X36" si="9">SUM(T12/2,P12/2,L12,D12,H12)</f>
        <v>2</v>
      </c>
      <c r="Y12" s="59">
        <f t="shared" si="7"/>
        <v>0</v>
      </c>
      <c r="Z12" s="83">
        <f>SUM(F12,J12,R12,N12,V12)</f>
        <v>66</v>
      </c>
      <c r="AA12" s="62">
        <v>60</v>
      </c>
      <c r="AB12" s="38">
        <f t="shared" si="8"/>
        <v>0</v>
      </c>
      <c r="AC12" s="62">
        <v>240</v>
      </c>
      <c r="AD12" s="5"/>
    </row>
    <row r="13" spans="2:30" ht="18">
      <c r="B13" s="36">
        <v>6</v>
      </c>
      <c r="C13" s="37" t="s">
        <v>19</v>
      </c>
      <c r="D13" s="68">
        <v>1</v>
      </c>
      <c r="E13" s="56"/>
      <c r="F13" s="30">
        <f t="shared" si="2"/>
        <v>33</v>
      </c>
      <c r="G13" s="31">
        <f t="shared" si="0"/>
        <v>0</v>
      </c>
      <c r="H13" s="68"/>
      <c r="I13" s="56"/>
      <c r="J13" s="30">
        <f t="shared" si="3"/>
        <v>0</v>
      </c>
      <c r="K13" s="31">
        <f t="shared" si="1"/>
        <v>0</v>
      </c>
      <c r="L13" s="68"/>
      <c r="M13" s="56"/>
      <c r="N13" s="30">
        <f t="shared" si="4"/>
        <v>0</v>
      </c>
      <c r="O13" s="31">
        <f t="shared" si="4"/>
        <v>0</v>
      </c>
      <c r="P13" s="68"/>
      <c r="Q13" s="56"/>
      <c r="R13" s="32">
        <f t="shared" si="5"/>
        <v>0</v>
      </c>
      <c r="S13" s="32">
        <f t="shared" si="5"/>
        <v>0</v>
      </c>
      <c r="T13" s="68"/>
      <c r="U13" s="56"/>
      <c r="V13" s="32">
        <f t="shared" si="6"/>
        <v>0</v>
      </c>
      <c r="W13" s="33">
        <f t="shared" si="6"/>
        <v>0</v>
      </c>
      <c r="X13" s="72">
        <f>SUM(T13/2,P13/2,L13,D13,H13)</f>
        <v>1</v>
      </c>
      <c r="Y13" s="59">
        <f t="shared" si="7"/>
        <v>0</v>
      </c>
      <c r="Z13" s="83">
        <f t="shared" ref="Z13:Z35" si="10">SUM(F13,J13,R13,N13,V13)</f>
        <v>33</v>
      </c>
      <c r="AA13" s="63">
        <v>30</v>
      </c>
      <c r="AB13" s="38">
        <f t="shared" si="8"/>
        <v>0</v>
      </c>
      <c r="AC13" s="61">
        <v>180</v>
      </c>
      <c r="AD13" s="5"/>
    </row>
    <row r="14" spans="2:30" ht="18">
      <c r="B14" s="36">
        <v>7</v>
      </c>
      <c r="C14" s="37" t="s">
        <v>20</v>
      </c>
      <c r="D14" s="68">
        <v>1</v>
      </c>
      <c r="E14" s="56"/>
      <c r="F14" s="30">
        <f t="shared" si="2"/>
        <v>33</v>
      </c>
      <c r="G14" s="31">
        <f t="shared" si="0"/>
        <v>0</v>
      </c>
      <c r="H14" s="68">
        <v>1</v>
      </c>
      <c r="I14" s="56"/>
      <c r="J14" s="30">
        <f t="shared" si="3"/>
        <v>33</v>
      </c>
      <c r="K14" s="31">
        <f t="shared" si="1"/>
        <v>0</v>
      </c>
      <c r="L14" s="68"/>
      <c r="M14" s="56"/>
      <c r="N14" s="30">
        <f t="shared" si="4"/>
        <v>0</v>
      </c>
      <c r="O14" s="31">
        <f t="shared" si="4"/>
        <v>0</v>
      </c>
      <c r="P14" s="68"/>
      <c r="Q14" s="56"/>
      <c r="R14" s="32">
        <f t="shared" si="5"/>
        <v>0</v>
      </c>
      <c r="S14" s="32">
        <f t="shared" si="5"/>
        <v>0</v>
      </c>
      <c r="T14" s="68"/>
      <c r="U14" s="56"/>
      <c r="V14" s="32">
        <f t="shared" si="6"/>
        <v>0</v>
      </c>
      <c r="W14" s="33">
        <f t="shared" si="6"/>
        <v>0</v>
      </c>
      <c r="X14" s="72">
        <f t="shared" si="9"/>
        <v>2</v>
      </c>
      <c r="Y14" s="59"/>
      <c r="Z14" s="83">
        <f t="shared" si="10"/>
        <v>66</v>
      </c>
      <c r="AA14" s="62">
        <v>60</v>
      </c>
      <c r="AB14" s="122"/>
      <c r="AC14" s="123"/>
      <c r="AD14" s="5"/>
    </row>
    <row r="15" spans="2:30" ht="18">
      <c r="B15" s="36">
        <v>8</v>
      </c>
      <c r="C15" s="37" t="s">
        <v>21</v>
      </c>
      <c r="D15" s="68">
        <v>1</v>
      </c>
      <c r="E15" s="56"/>
      <c r="F15" s="30">
        <f t="shared" si="2"/>
        <v>33</v>
      </c>
      <c r="G15" s="31">
        <f t="shared" si="0"/>
        <v>0</v>
      </c>
      <c r="H15" s="68"/>
      <c r="I15" s="56"/>
      <c r="J15" s="30">
        <f t="shared" si="3"/>
        <v>0</v>
      </c>
      <c r="K15" s="31">
        <f t="shared" si="1"/>
        <v>0</v>
      </c>
      <c r="L15" s="68"/>
      <c r="M15" s="56"/>
      <c r="N15" s="30">
        <f t="shared" si="4"/>
        <v>0</v>
      </c>
      <c r="O15" s="31">
        <f t="shared" si="4"/>
        <v>0</v>
      </c>
      <c r="P15" s="68"/>
      <c r="Q15" s="56"/>
      <c r="R15" s="32">
        <f t="shared" si="5"/>
        <v>0</v>
      </c>
      <c r="S15" s="32">
        <f t="shared" si="5"/>
        <v>0</v>
      </c>
      <c r="T15" s="68"/>
      <c r="U15" s="56"/>
      <c r="V15" s="32">
        <f t="shared" si="6"/>
        <v>0</v>
      </c>
      <c r="W15" s="33">
        <f t="shared" si="6"/>
        <v>0</v>
      </c>
      <c r="X15" s="72">
        <f t="shared" si="9"/>
        <v>1</v>
      </c>
      <c r="Y15" s="59">
        <f t="shared" si="7"/>
        <v>0</v>
      </c>
      <c r="Z15" s="83">
        <f t="shared" si="10"/>
        <v>33</v>
      </c>
      <c r="AA15" s="62">
        <v>30</v>
      </c>
      <c r="AB15" s="38">
        <f t="shared" si="8"/>
        <v>0</v>
      </c>
      <c r="AC15" s="63">
        <v>240</v>
      </c>
      <c r="AD15" s="5"/>
    </row>
    <row r="16" spans="2:30" ht="18">
      <c r="B16" s="36">
        <v>9</v>
      </c>
      <c r="C16" s="37" t="s">
        <v>22</v>
      </c>
      <c r="D16" s="68">
        <v>1</v>
      </c>
      <c r="E16" s="56"/>
      <c r="F16" s="30">
        <f t="shared" si="2"/>
        <v>33</v>
      </c>
      <c r="G16" s="31">
        <f t="shared" si="0"/>
        <v>0</v>
      </c>
      <c r="H16" s="68"/>
      <c r="I16" s="56"/>
      <c r="J16" s="30">
        <f t="shared" si="3"/>
        <v>0</v>
      </c>
      <c r="K16" s="31">
        <f t="shared" si="1"/>
        <v>0</v>
      </c>
      <c r="L16" s="68"/>
      <c r="M16" s="56"/>
      <c r="N16" s="30">
        <f t="shared" si="4"/>
        <v>0</v>
      </c>
      <c r="O16" s="31">
        <f t="shared" si="4"/>
        <v>0</v>
      </c>
      <c r="P16" s="68"/>
      <c r="Q16" s="56"/>
      <c r="R16" s="32">
        <f t="shared" si="5"/>
        <v>0</v>
      </c>
      <c r="S16" s="32">
        <f t="shared" si="5"/>
        <v>0</v>
      </c>
      <c r="T16" s="68"/>
      <c r="U16" s="56"/>
      <c r="V16" s="32">
        <f t="shared" si="6"/>
        <v>0</v>
      </c>
      <c r="W16" s="33">
        <f t="shared" si="6"/>
        <v>0</v>
      </c>
      <c r="X16" s="72">
        <f t="shared" si="9"/>
        <v>1</v>
      </c>
      <c r="Y16" s="59">
        <f t="shared" si="7"/>
        <v>0</v>
      </c>
      <c r="Z16" s="83">
        <f t="shared" si="10"/>
        <v>33</v>
      </c>
      <c r="AA16" s="62">
        <v>30</v>
      </c>
      <c r="AB16" s="38">
        <f t="shared" si="8"/>
        <v>0</v>
      </c>
      <c r="AC16" s="62">
        <v>240</v>
      </c>
      <c r="AD16" s="5"/>
    </row>
    <row r="17" spans="2:30" ht="18">
      <c r="B17" s="36">
        <v>10</v>
      </c>
      <c r="C17" s="37" t="s">
        <v>23</v>
      </c>
      <c r="D17" s="68">
        <v>1</v>
      </c>
      <c r="E17" s="56"/>
      <c r="F17" s="30">
        <f t="shared" si="2"/>
        <v>33</v>
      </c>
      <c r="G17" s="31">
        <f t="shared" si="0"/>
        <v>0</v>
      </c>
      <c r="H17" s="68"/>
      <c r="I17" s="56"/>
      <c r="J17" s="30">
        <f t="shared" si="3"/>
        <v>0</v>
      </c>
      <c r="K17" s="31">
        <f t="shared" si="1"/>
        <v>0</v>
      </c>
      <c r="L17" s="68"/>
      <c r="M17" s="56"/>
      <c r="N17" s="30">
        <f t="shared" si="4"/>
        <v>0</v>
      </c>
      <c r="O17" s="31">
        <f t="shared" si="4"/>
        <v>0</v>
      </c>
      <c r="P17" s="68"/>
      <c r="Q17" s="56"/>
      <c r="R17" s="32">
        <f t="shared" si="5"/>
        <v>0</v>
      </c>
      <c r="S17" s="32">
        <f t="shared" si="5"/>
        <v>0</v>
      </c>
      <c r="T17" s="68"/>
      <c r="U17" s="56"/>
      <c r="V17" s="32">
        <f t="shared" si="6"/>
        <v>0</v>
      </c>
      <c r="W17" s="33">
        <f t="shared" si="6"/>
        <v>0</v>
      </c>
      <c r="X17" s="72">
        <f t="shared" si="9"/>
        <v>1</v>
      </c>
      <c r="Y17" s="59">
        <f t="shared" si="7"/>
        <v>0</v>
      </c>
      <c r="Z17" s="83">
        <f t="shared" si="10"/>
        <v>33</v>
      </c>
      <c r="AA17" s="62">
        <v>30</v>
      </c>
      <c r="AB17" s="38">
        <f t="shared" si="8"/>
        <v>0</v>
      </c>
      <c r="AC17" s="62">
        <v>240</v>
      </c>
      <c r="AD17" s="5"/>
    </row>
    <row r="18" spans="2:30" ht="18">
      <c r="B18" s="36">
        <v>11</v>
      </c>
      <c r="C18" s="37" t="s">
        <v>24</v>
      </c>
      <c r="D18" s="68">
        <v>1</v>
      </c>
      <c r="E18" s="56"/>
      <c r="F18" s="30">
        <f t="shared" si="2"/>
        <v>33</v>
      </c>
      <c r="G18" s="31">
        <f t="shared" si="0"/>
        <v>0</v>
      </c>
      <c r="H18" s="68"/>
      <c r="I18" s="56"/>
      <c r="J18" s="30">
        <f t="shared" si="3"/>
        <v>0</v>
      </c>
      <c r="K18" s="31">
        <f t="shared" si="1"/>
        <v>0</v>
      </c>
      <c r="L18" s="68"/>
      <c r="M18" s="56"/>
      <c r="N18" s="30">
        <f t="shared" si="4"/>
        <v>0</v>
      </c>
      <c r="O18" s="31">
        <f t="shared" si="4"/>
        <v>0</v>
      </c>
      <c r="P18" s="68"/>
      <c r="Q18" s="56"/>
      <c r="R18" s="32">
        <f t="shared" si="5"/>
        <v>0</v>
      </c>
      <c r="S18" s="32">
        <f t="shared" si="5"/>
        <v>0</v>
      </c>
      <c r="T18" s="68"/>
      <c r="U18" s="56"/>
      <c r="V18" s="32">
        <f t="shared" si="6"/>
        <v>0</v>
      </c>
      <c r="W18" s="33">
        <f t="shared" si="6"/>
        <v>0</v>
      </c>
      <c r="X18" s="72">
        <f>SUM(T18/2,P18/2,L18,D18,H18)</f>
        <v>1</v>
      </c>
      <c r="Y18" s="59">
        <f t="shared" si="7"/>
        <v>0</v>
      </c>
      <c r="Z18" s="83">
        <f t="shared" si="10"/>
        <v>33</v>
      </c>
      <c r="AA18" s="62">
        <v>30</v>
      </c>
      <c r="AB18" s="38">
        <f t="shared" si="8"/>
        <v>0</v>
      </c>
      <c r="AC18" s="62">
        <v>240</v>
      </c>
      <c r="AD18" s="5"/>
    </row>
    <row r="19" spans="2:30" ht="18">
      <c r="B19" s="36">
        <v>12</v>
      </c>
      <c r="C19" s="37" t="s">
        <v>25</v>
      </c>
      <c r="D19" s="68">
        <v>2</v>
      </c>
      <c r="E19" s="56"/>
      <c r="F19" s="30">
        <f t="shared" si="2"/>
        <v>66</v>
      </c>
      <c r="G19" s="31">
        <f t="shared" si="0"/>
        <v>0</v>
      </c>
      <c r="H19" s="68">
        <v>2</v>
      </c>
      <c r="I19" s="56">
        <v>2</v>
      </c>
      <c r="J19" s="30">
        <f t="shared" si="3"/>
        <v>66</v>
      </c>
      <c r="K19" s="31">
        <v>72</v>
      </c>
      <c r="L19" s="68">
        <v>3</v>
      </c>
      <c r="M19" s="56">
        <v>2</v>
      </c>
      <c r="N19" s="30">
        <f t="shared" si="4"/>
        <v>90</v>
      </c>
      <c r="O19" s="31">
        <v>62</v>
      </c>
      <c r="P19" s="68">
        <v>2</v>
      </c>
      <c r="Q19" s="56">
        <v>1</v>
      </c>
      <c r="R19" s="32">
        <f t="shared" si="5"/>
        <v>26</v>
      </c>
      <c r="S19" s="32">
        <v>17</v>
      </c>
      <c r="T19" s="68">
        <v>4</v>
      </c>
      <c r="U19" s="56">
        <v>3</v>
      </c>
      <c r="V19" s="32">
        <f t="shared" si="6"/>
        <v>52</v>
      </c>
      <c r="W19" s="33">
        <v>45</v>
      </c>
      <c r="X19" s="72">
        <f t="shared" si="9"/>
        <v>10</v>
      </c>
      <c r="Y19" s="59">
        <f t="shared" si="7"/>
        <v>6</v>
      </c>
      <c r="Z19" s="83">
        <f t="shared" si="10"/>
        <v>300</v>
      </c>
      <c r="AA19" s="62">
        <v>300</v>
      </c>
      <c r="AB19" s="38">
        <f t="shared" si="8"/>
        <v>196</v>
      </c>
      <c r="AC19" s="61">
        <v>180</v>
      </c>
      <c r="AD19" s="5"/>
    </row>
    <row r="20" spans="2:30" ht="18">
      <c r="B20" s="36">
        <v>13</v>
      </c>
      <c r="C20" s="37" t="s">
        <v>26</v>
      </c>
      <c r="D20" s="68">
        <v>1</v>
      </c>
      <c r="E20" s="56"/>
      <c r="F20" s="30">
        <f t="shared" si="2"/>
        <v>33</v>
      </c>
      <c r="G20" s="31">
        <f t="shared" si="0"/>
        <v>0</v>
      </c>
      <c r="H20" s="68"/>
      <c r="I20" s="56">
        <v>1</v>
      </c>
      <c r="J20" s="30">
        <f t="shared" si="3"/>
        <v>0</v>
      </c>
      <c r="K20" s="31">
        <v>30</v>
      </c>
      <c r="L20" s="68"/>
      <c r="M20" s="56">
        <v>3</v>
      </c>
      <c r="N20" s="30">
        <f t="shared" si="4"/>
        <v>0</v>
      </c>
      <c r="O20" s="31">
        <v>90</v>
      </c>
      <c r="P20" s="68"/>
      <c r="Q20" s="56">
        <v>4</v>
      </c>
      <c r="R20" s="32">
        <f t="shared" si="5"/>
        <v>0</v>
      </c>
      <c r="S20" s="32">
        <f t="shared" si="5"/>
        <v>52</v>
      </c>
      <c r="T20" s="68"/>
      <c r="U20" s="56">
        <v>4</v>
      </c>
      <c r="V20" s="32">
        <f t="shared" si="6"/>
        <v>0</v>
      </c>
      <c r="W20" s="33">
        <f t="shared" si="6"/>
        <v>52</v>
      </c>
      <c r="X20" s="72">
        <f t="shared" si="9"/>
        <v>1</v>
      </c>
      <c r="Y20" s="59">
        <f t="shared" si="7"/>
        <v>8</v>
      </c>
      <c r="Z20" s="83">
        <f t="shared" si="10"/>
        <v>33</v>
      </c>
      <c r="AA20" s="62">
        <v>30</v>
      </c>
      <c r="AB20" s="38">
        <f t="shared" si="8"/>
        <v>224</v>
      </c>
      <c r="AC20" s="62">
        <v>180</v>
      </c>
      <c r="AD20" s="5"/>
    </row>
    <row r="21" spans="2:30" ht="18">
      <c r="B21" s="36">
        <v>14</v>
      </c>
      <c r="C21" s="37" t="s">
        <v>27</v>
      </c>
      <c r="D21" s="68">
        <v>3</v>
      </c>
      <c r="E21" s="56"/>
      <c r="F21" s="30">
        <f t="shared" si="2"/>
        <v>99</v>
      </c>
      <c r="G21" s="31">
        <f t="shared" si="0"/>
        <v>0</v>
      </c>
      <c r="H21" s="68">
        <v>3</v>
      </c>
      <c r="I21" s="56"/>
      <c r="J21" s="30">
        <f t="shared" si="3"/>
        <v>99</v>
      </c>
      <c r="K21" s="31">
        <f t="shared" si="1"/>
        <v>0</v>
      </c>
      <c r="L21" s="68">
        <v>3</v>
      </c>
      <c r="M21" s="56"/>
      <c r="N21" s="30">
        <f t="shared" si="4"/>
        <v>90</v>
      </c>
      <c r="O21" s="31">
        <f t="shared" si="4"/>
        <v>0</v>
      </c>
      <c r="P21" s="68">
        <v>3</v>
      </c>
      <c r="Q21" s="56"/>
      <c r="R21" s="32">
        <f t="shared" si="5"/>
        <v>39</v>
      </c>
      <c r="S21" s="32">
        <f t="shared" si="5"/>
        <v>0</v>
      </c>
      <c r="T21" s="68">
        <v>3</v>
      </c>
      <c r="U21" s="56"/>
      <c r="V21" s="32">
        <f t="shared" si="6"/>
        <v>39</v>
      </c>
      <c r="W21" s="33">
        <f t="shared" si="6"/>
        <v>0</v>
      </c>
      <c r="X21" s="72">
        <f t="shared" si="9"/>
        <v>12</v>
      </c>
      <c r="Y21" s="59"/>
      <c r="Z21" s="83">
        <f t="shared" si="10"/>
        <v>366</v>
      </c>
      <c r="AA21" s="62">
        <v>360</v>
      </c>
      <c r="AB21" s="105"/>
      <c r="AC21" s="106"/>
      <c r="AD21" s="5"/>
    </row>
    <row r="22" spans="2:30" ht="18">
      <c r="B22" s="36">
        <v>15</v>
      </c>
      <c r="C22" s="37" t="s">
        <v>28</v>
      </c>
      <c r="D22" s="68">
        <v>1</v>
      </c>
      <c r="E22" s="56"/>
      <c r="F22" s="30">
        <f t="shared" si="2"/>
        <v>33</v>
      </c>
      <c r="G22" s="31">
        <f t="shared" si="0"/>
        <v>0</v>
      </c>
      <c r="H22" s="68"/>
      <c r="I22" s="56"/>
      <c r="J22" s="30">
        <f t="shared" si="3"/>
        <v>0</v>
      </c>
      <c r="K22" s="31">
        <f t="shared" si="1"/>
        <v>0</v>
      </c>
      <c r="L22" s="68"/>
      <c r="M22" s="56"/>
      <c r="N22" s="30">
        <f t="shared" si="4"/>
        <v>0</v>
      </c>
      <c r="O22" s="31">
        <f t="shared" si="4"/>
        <v>0</v>
      </c>
      <c r="P22" s="68"/>
      <c r="Q22" s="56"/>
      <c r="R22" s="32">
        <f t="shared" si="5"/>
        <v>0</v>
      </c>
      <c r="S22" s="32">
        <f t="shared" si="5"/>
        <v>0</v>
      </c>
      <c r="T22" s="68"/>
      <c r="U22" s="56"/>
      <c r="V22" s="32">
        <f t="shared" si="6"/>
        <v>0</v>
      </c>
      <c r="W22" s="33">
        <f t="shared" si="6"/>
        <v>0</v>
      </c>
      <c r="X22" s="72">
        <f t="shared" si="9"/>
        <v>1</v>
      </c>
      <c r="Y22" s="59"/>
      <c r="Z22" s="83">
        <f t="shared" si="10"/>
        <v>33</v>
      </c>
      <c r="AA22" s="62">
        <v>30</v>
      </c>
      <c r="AB22" s="107"/>
      <c r="AC22" s="108"/>
      <c r="AD22" s="5"/>
    </row>
    <row r="23" spans="2:30" ht="18.75" thickBot="1">
      <c r="B23" s="36">
        <v>16</v>
      </c>
      <c r="C23" s="39" t="s">
        <v>43</v>
      </c>
      <c r="D23" s="68">
        <v>1</v>
      </c>
      <c r="E23" s="56"/>
      <c r="F23" s="30">
        <f t="shared" si="2"/>
        <v>33</v>
      </c>
      <c r="G23" s="31">
        <f t="shared" si="0"/>
        <v>0</v>
      </c>
      <c r="H23" s="68">
        <v>1</v>
      </c>
      <c r="I23" s="56"/>
      <c r="J23" s="30">
        <f t="shared" si="3"/>
        <v>33</v>
      </c>
      <c r="K23" s="31">
        <f t="shared" si="1"/>
        <v>0</v>
      </c>
      <c r="L23" s="68">
        <v>1</v>
      </c>
      <c r="M23" s="56"/>
      <c r="N23" s="30">
        <f t="shared" si="4"/>
        <v>30</v>
      </c>
      <c r="O23" s="31">
        <f t="shared" si="4"/>
        <v>0</v>
      </c>
      <c r="P23" s="68">
        <v>1</v>
      </c>
      <c r="Q23" s="56"/>
      <c r="R23" s="32">
        <f t="shared" si="5"/>
        <v>13</v>
      </c>
      <c r="S23" s="32">
        <f t="shared" si="5"/>
        <v>0</v>
      </c>
      <c r="T23" s="68">
        <v>1</v>
      </c>
      <c r="U23" s="56"/>
      <c r="V23" s="32">
        <f t="shared" si="6"/>
        <v>13</v>
      </c>
      <c r="W23" s="33">
        <f t="shared" si="6"/>
        <v>0</v>
      </c>
      <c r="X23" s="73">
        <f t="shared" si="9"/>
        <v>4</v>
      </c>
      <c r="Y23" s="64"/>
      <c r="Z23" s="40">
        <f t="shared" si="10"/>
        <v>122</v>
      </c>
      <c r="AA23" s="61">
        <v>120</v>
      </c>
      <c r="AB23" s="107"/>
      <c r="AC23" s="108"/>
      <c r="AD23" s="5"/>
    </row>
    <row r="24" spans="2:30" ht="19.5" thickTop="1" thickBot="1">
      <c r="B24" s="3">
        <v>17</v>
      </c>
      <c r="C24" s="41" t="s">
        <v>33</v>
      </c>
      <c r="D24" s="69">
        <v>4</v>
      </c>
      <c r="E24" s="65"/>
      <c r="F24" s="30">
        <f>D24*33</f>
        <v>132</v>
      </c>
      <c r="G24" s="31">
        <f t="shared" si="0"/>
        <v>0</v>
      </c>
      <c r="H24" s="69"/>
      <c r="I24" s="65"/>
      <c r="J24" s="30">
        <f>H24*33</f>
        <v>0</v>
      </c>
      <c r="K24" s="31">
        <f t="shared" si="1"/>
        <v>0</v>
      </c>
      <c r="L24" s="69"/>
      <c r="M24" s="65"/>
      <c r="N24" s="30">
        <f t="shared" si="4"/>
        <v>0</v>
      </c>
      <c r="O24" s="31">
        <f>M24*30</f>
        <v>0</v>
      </c>
      <c r="P24" s="69"/>
      <c r="Q24" s="65"/>
      <c r="R24" s="32">
        <f>P24*13</f>
        <v>0</v>
      </c>
      <c r="S24" s="32">
        <f>Q24*13</f>
        <v>0</v>
      </c>
      <c r="T24" s="69"/>
      <c r="U24" s="65"/>
      <c r="V24" s="32">
        <f>T24*13</f>
        <v>0</v>
      </c>
      <c r="W24" s="33">
        <f>U24*13</f>
        <v>0</v>
      </c>
      <c r="X24" s="71">
        <f t="shared" si="9"/>
        <v>4</v>
      </c>
      <c r="Y24" s="57"/>
      <c r="Z24" s="74">
        <f>SUM(F24,J24,R24,N24,V24)</f>
        <v>132</v>
      </c>
      <c r="AA24" s="124" t="s">
        <v>57</v>
      </c>
      <c r="AB24" s="127"/>
      <c r="AC24" s="128"/>
      <c r="AD24" s="5"/>
    </row>
    <row r="25" spans="2:30" ht="19.5" thickTop="1" thickBot="1">
      <c r="B25" s="28">
        <v>18</v>
      </c>
      <c r="C25" s="29" t="s">
        <v>34</v>
      </c>
      <c r="D25" s="67">
        <v>2</v>
      </c>
      <c r="E25" s="56"/>
      <c r="F25" s="30">
        <f t="shared" ref="F25:F36" si="11">D25*33</f>
        <v>66</v>
      </c>
      <c r="G25" s="31">
        <f t="shared" si="0"/>
        <v>0</v>
      </c>
      <c r="H25" s="67">
        <v>2</v>
      </c>
      <c r="I25" s="56"/>
      <c r="J25" s="30">
        <f t="shared" ref="J25:J36" si="12">H25*33</f>
        <v>66</v>
      </c>
      <c r="K25" s="31">
        <f t="shared" si="1"/>
        <v>0</v>
      </c>
      <c r="L25" s="67"/>
      <c r="M25" s="56"/>
      <c r="N25" s="30">
        <f t="shared" si="4"/>
        <v>0</v>
      </c>
      <c r="O25" s="31">
        <f t="shared" si="4"/>
        <v>0</v>
      </c>
      <c r="P25" s="67"/>
      <c r="Q25" s="56"/>
      <c r="R25" s="32">
        <f t="shared" ref="R25:S36" si="13">P25*13</f>
        <v>0</v>
      </c>
      <c r="S25" s="32">
        <f t="shared" si="13"/>
        <v>0</v>
      </c>
      <c r="T25" s="67"/>
      <c r="U25" s="56"/>
      <c r="V25" s="32">
        <f t="shared" ref="V25:W36" si="14">T25*13</f>
        <v>0</v>
      </c>
      <c r="W25" s="33">
        <f t="shared" si="14"/>
        <v>0</v>
      </c>
      <c r="X25" s="72">
        <f t="shared" si="9"/>
        <v>4</v>
      </c>
      <c r="Y25" s="60"/>
      <c r="Z25" s="74">
        <f>SUM(F25,J25,R25,N25,V25)</f>
        <v>132</v>
      </c>
      <c r="AA25" s="125"/>
      <c r="AB25" s="129"/>
      <c r="AC25" s="130"/>
      <c r="AD25" s="5"/>
    </row>
    <row r="26" spans="2:30" ht="19.5" thickTop="1" thickBot="1">
      <c r="B26" s="28">
        <v>19</v>
      </c>
      <c r="C26" s="29" t="s">
        <v>35</v>
      </c>
      <c r="D26" s="67"/>
      <c r="E26" s="56"/>
      <c r="F26" s="30">
        <f t="shared" si="11"/>
        <v>0</v>
      </c>
      <c r="G26" s="31">
        <f t="shared" si="0"/>
        <v>0</v>
      </c>
      <c r="H26" s="67">
        <v>4</v>
      </c>
      <c r="I26" s="56"/>
      <c r="J26" s="30">
        <f t="shared" si="12"/>
        <v>132</v>
      </c>
      <c r="K26" s="31">
        <f t="shared" si="1"/>
        <v>0</v>
      </c>
      <c r="L26" s="67"/>
      <c r="M26" s="56"/>
      <c r="N26" s="30">
        <f t="shared" si="4"/>
        <v>0</v>
      </c>
      <c r="O26" s="31">
        <f t="shared" si="4"/>
        <v>0</v>
      </c>
      <c r="P26" s="67"/>
      <c r="Q26" s="56"/>
      <c r="R26" s="32">
        <f t="shared" si="13"/>
        <v>0</v>
      </c>
      <c r="S26" s="32">
        <f t="shared" si="13"/>
        <v>0</v>
      </c>
      <c r="T26" s="67"/>
      <c r="U26" s="56"/>
      <c r="V26" s="32">
        <f t="shared" si="14"/>
        <v>0</v>
      </c>
      <c r="W26" s="33">
        <f t="shared" si="14"/>
        <v>0</v>
      </c>
      <c r="X26" s="72">
        <f t="shared" si="9"/>
        <v>4</v>
      </c>
      <c r="Y26" s="60"/>
      <c r="Z26" s="74">
        <f t="shared" si="10"/>
        <v>132</v>
      </c>
      <c r="AA26" s="125"/>
      <c r="AB26" s="129"/>
      <c r="AC26" s="130"/>
      <c r="AD26" s="5"/>
    </row>
    <row r="27" spans="2:30" ht="19.5" thickTop="1" thickBot="1">
      <c r="B27" s="28">
        <v>20</v>
      </c>
      <c r="C27" s="29" t="s">
        <v>44</v>
      </c>
      <c r="D27" s="67"/>
      <c r="E27" s="56"/>
      <c r="F27" s="30">
        <f t="shared" si="11"/>
        <v>0</v>
      </c>
      <c r="G27" s="31">
        <f t="shared" si="0"/>
        <v>0</v>
      </c>
      <c r="H27" s="67">
        <v>3</v>
      </c>
      <c r="I27" s="56"/>
      <c r="J27" s="30">
        <f t="shared" si="12"/>
        <v>99</v>
      </c>
      <c r="K27" s="31">
        <f t="shared" si="1"/>
        <v>0</v>
      </c>
      <c r="L27" s="67">
        <v>2</v>
      </c>
      <c r="M27" s="56"/>
      <c r="N27" s="30">
        <f t="shared" si="4"/>
        <v>60</v>
      </c>
      <c r="O27" s="31">
        <f t="shared" si="4"/>
        <v>0</v>
      </c>
      <c r="P27" s="67">
        <v>3</v>
      </c>
      <c r="Q27" s="56"/>
      <c r="R27" s="32">
        <f t="shared" si="13"/>
        <v>39</v>
      </c>
      <c r="S27" s="32">
        <f t="shared" si="13"/>
        <v>0</v>
      </c>
      <c r="T27" s="67"/>
      <c r="U27" s="56"/>
      <c r="V27" s="32">
        <f t="shared" si="14"/>
        <v>0</v>
      </c>
      <c r="W27" s="33">
        <f t="shared" si="14"/>
        <v>0</v>
      </c>
      <c r="X27" s="72">
        <f t="shared" si="9"/>
        <v>6.5</v>
      </c>
      <c r="Y27" s="60"/>
      <c r="Z27" s="74">
        <f t="shared" si="10"/>
        <v>198</v>
      </c>
      <c r="AA27" s="125"/>
      <c r="AB27" s="129"/>
      <c r="AC27" s="130"/>
      <c r="AD27" s="5"/>
    </row>
    <row r="28" spans="2:30" ht="19.5" thickTop="1" thickBot="1">
      <c r="B28" s="28">
        <v>21</v>
      </c>
      <c r="C28" s="29" t="s">
        <v>36</v>
      </c>
      <c r="D28" s="67"/>
      <c r="E28" s="56"/>
      <c r="F28" s="30">
        <f t="shared" si="11"/>
        <v>0</v>
      </c>
      <c r="G28" s="31">
        <f t="shared" si="0"/>
        <v>0</v>
      </c>
      <c r="H28" s="67"/>
      <c r="I28" s="56"/>
      <c r="J28" s="30">
        <f t="shared" si="12"/>
        <v>0</v>
      </c>
      <c r="K28" s="31">
        <f t="shared" si="1"/>
        <v>0</v>
      </c>
      <c r="L28" s="67">
        <v>4</v>
      </c>
      <c r="M28" s="56"/>
      <c r="N28" s="30">
        <f t="shared" si="4"/>
        <v>120</v>
      </c>
      <c r="O28" s="31">
        <f t="shared" si="4"/>
        <v>0</v>
      </c>
      <c r="P28" s="67"/>
      <c r="Q28" s="56"/>
      <c r="R28" s="32">
        <f t="shared" si="13"/>
        <v>0</v>
      </c>
      <c r="S28" s="32">
        <f t="shared" si="13"/>
        <v>0</v>
      </c>
      <c r="T28" s="67"/>
      <c r="U28" s="56"/>
      <c r="V28" s="32">
        <f t="shared" si="14"/>
        <v>0</v>
      </c>
      <c r="W28" s="33">
        <f t="shared" si="14"/>
        <v>0</v>
      </c>
      <c r="X28" s="72">
        <f t="shared" si="9"/>
        <v>4</v>
      </c>
      <c r="Y28" s="60"/>
      <c r="Z28" s="74">
        <f t="shared" si="10"/>
        <v>120</v>
      </c>
      <c r="AA28" s="125"/>
      <c r="AB28" s="129"/>
      <c r="AC28" s="130"/>
      <c r="AD28" s="5"/>
    </row>
    <row r="29" spans="2:30" ht="30" thickTop="1" thickBot="1">
      <c r="B29" s="28">
        <v>22</v>
      </c>
      <c r="C29" s="29" t="s">
        <v>45</v>
      </c>
      <c r="D29" s="67"/>
      <c r="E29" s="56"/>
      <c r="F29" s="30">
        <f t="shared" si="11"/>
        <v>0</v>
      </c>
      <c r="G29" s="31">
        <f t="shared" si="0"/>
        <v>0</v>
      </c>
      <c r="H29" s="67"/>
      <c r="I29" s="56"/>
      <c r="J29" s="30">
        <f t="shared" si="12"/>
        <v>0</v>
      </c>
      <c r="K29" s="31">
        <f t="shared" si="1"/>
        <v>0</v>
      </c>
      <c r="L29" s="67">
        <v>1</v>
      </c>
      <c r="M29" s="56"/>
      <c r="N29" s="30">
        <f t="shared" si="4"/>
        <v>30</v>
      </c>
      <c r="O29" s="31">
        <f t="shared" si="4"/>
        <v>0</v>
      </c>
      <c r="P29" s="67"/>
      <c r="Q29" s="56"/>
      <c r="R29" s="32">
        <f t="shared" si="13"/>
        <v>0</v>
      </c>
      <c r="S29" s="32">
        <f t="shared" si="13"/>
        <v>0</v>
      </c>
      <c r="T29" s="67"/>
      <c r="U29" s="56"/>
      <c r="V29" s="32">
        <f t="shared" si="14"/>
        <v>0</v>
      </c>
      <c r="W29" s="33">
        <f t="shared" si="14"/>
        <v>0</v>
      </c>
      <c r="X29" s="72">
        <f t="shared" si="9"/>
        <v>1</v>
      </c>
      <c r="Y29" s="60"/>
      <c r="Z29" s="74">
        <f t="shared" si="10"/>
        <v>30</v>
      </c>
      <c r="AA29" s="125"/>
      <c r="AB29" s="129"/>
      <c r="AC29" s="130"/>
      <c r="AD29" s="5"/>
    </row>
    <row r="30" spans="2:30" ht="30" thickTop="1" thickBot="1">
      <c r="B30" s="28">
        <v>23</v>
      </c>
      <c r="C30" s="29" t="s">
        <v>50</v>
      </c>
      <c r="D30" s="67"/>
      <c r="E30" s="56"/>
      <c r="F30" s="30">
        <f t="shared" si="11"/>
        <v>0</v>
      </c>
      <c r="G30" s="31">
        <f t="shared" si="0"/>
        <v>0</v>
      </c>
      <c r="H30" s="67">
        <v>1</v>
      </c>
      <c r="I30" s="56"/>
      <c r="J30" s="30">
        <f t="shared" si="12"/>
        <v>33</v>
      </c>
      <c r="K30" s="31">
        <f t="shared" si="1"/>
        <v>0</v>
      </c>
      <c r="L30" s="67"/>
      <c r="M30" s="56"/>
      <c r="N30" s="30">
        <f t="shared" si="4"/>
        <v>0</v>
      </c>
      <c r="O30" s="31">
        <f t="shared" si="4"/>
        <v>0</v>
      </c>
      <c r="P30" s="67"/>
      <c r="Q30" s="56"/>
      <c r="R30" s="32">
        <f t="shared" si="13"/>
        <v>0</v>
      </c>
      <c r="S30" s="32">
        <f t="shared" si="13"/>
        <v>0</v>
      </c>
      <c r="T30" s="67"/>
      <c r="U30" s="56"/>
      <c r="V30" s="32">
        <f t="shared" si="14"/>
        <v>0</v>
      </c>
      <c r="W30" s="33">
        <f t="shared" si="14"/>
        <v>0</v>
      </c>
      <c r="X30" s="72">
        <f t="shared" si="9"/>
        <v>1</v>
      </c>
      <c r="Y30" s="60"/>
      <c r="Z30" s="74">
        <f t="shared" si="10"/>
        <v>33</v>
      </c>
      <c r="AA30" s="126"/>
      <c r="AB30" s="129"/>
      <c r="AC30" s="130"/>
      <c r="AD30" s="5"/>
    </row>
    <row r="31" spans="2:30" ht="30" thickTop="1" thickBot="1">
      <c r="B31" s="28">
        <v>24</v>
      </c>
      <c r="C31" s="29" t="s">
        <v>56</v>
      </c>
      <c r="D31" s="67">
        <v>4</v>
      </c>
      <c r="E31" s="56"/>
      <c r="F31" s="30">
        <f t="shared" si="11"/>
        <v>132</v>
      </c>
      <c r="G31" s="31">
        <f t="shared" si="0"/>
        <v>0</v>
      </c>
      <c r="H31" s="67">
        <v>4</v>
      </c>
      <c r="I31" s="56"/>
      <c r="J31" s="30">
        <f t="shared" si="12"/>
        <v>132</v>
      </c>
      <c r="K31" s="31">
        <f t="shared" si="1"/>
        <v>0</v>
      </c>
      <c r="L31" s="67"/>
      <c r="M31" s="56"/>
      <c r="N31" s="30">
        <f t="shared" si="4"/>
        <v>0</v>
      </c>
      <c r="O31" s="31">
        <f t="shared" si="4"/>
        <v>0</v>
      </c>
      <c r="P31" s="67"/>
      <c r="Q31" s="56"/>
      <c r="R31" s="32">
        <f t="shared" si="13"/>
        <v>0</v>
      </c>
      <c r="S31" s="32">
        <f t="shared" si="13"/>
        <v>0</v>
      </c>
      <c r="T31" s="67"/>
      <c r="U31" s="56"/>
      <c r="V31" s="32">
        <f t="shared" si="14"/>
        <v>0</v>
      </c>
      <c r="W31" s="33">
        <f t="shared" si="14"/>
        <v>0</v>
      </c>
      <c r="X31" s="72">
        <f t="shared" si="9"/>
        <v>8</v>
      </c>
      <c r="Y31" s="60"/>
      <c r="Z31" s="74">
        <f t="shared" si="10"/>
        <v>264</v>
      </c>
      <c r="AA31" s="124" t="s">
        <v>58</v>
      </c>
      <c r="AB31" s="129"/>
      <c r="AC31" s="130"/>
      <c r="AD31" s="5"/>
    </row>
    <row r="32" spans="2:30" ht="30" thickTop="1" thickBot="1">
      <c r="B32" s="28">
        <v>25</v>
      </c>
      <c r="C32" s="29" t="s">
        <v>51</v>
      </c>
      <c r="D32" s="67"/>
      <c r="E32" s="56"/>
      <c r="F32" s="30">
        <f t="shared" si="11"/>
        <v>0</v>
      </c>
      <c r="G32" s="31">
        <f t="shared" si="0"/>
        <v>0</v>
      </c>
      <c r="H32" s="67">
        <v>3</v>
      </c>
      <c r="I32" s="56"/>
      <c r="J32" s="30">
        <f t="shared" si="12"/>
        <v>99</v>
      </c>
      <c r="K32" s="31">
        <f t="shared" si="1"/>
        <v>0</v>
      </c>
      <c r="L32" s="67"/>
      <c r="M32" s="56"/>
      <c r="N32" s="30">
        <f t="shared" si="4"/>
        <v>0</v>
      </c>
      <c r="O32" s="31">
        <f t="shared" si="4"/>
        <v>0</v>
      </c>
      <c r="P32" s="67"/>
      <c r="Q32" s="56"/>
      <c r="R32" s="32">
        <f t="shared" si="13"/>
        <v>0</v>
      </c>
      <c r="S32" s="32">
        <f t="shared" si="13"/>
        <v>0</v>
      </c>
      <c r="T32" s="67"/>
      <c r="U32" s="56"/>
      <c r="V32" s="32">
        <f t="shared" si="14"/>
        <v>0</v>
      </c>
      <c r="W32" s="33">
        <f t="shared" si="14"/>
        <v>0</v>
      </c>
      <c r="X32" s="72">
        <f t="shared" si="9"/>
        <v>3</v>
      </c>
      <c r="Y32" s="60"/>
      <c r="Z32" s="74">
        <f t="shared" si="10"/>
        <v>99</v>
      </c>
      <c r="AA32" s="125"/>
      <c r="AB32" s="129"/>
      <c r="AC32" s="130"/>
      <c r="AD32" s="5"/>
    </row>
    <row r="33" spans="2:30" ht="30" thickTop="1" thickBot="1">
      <c r="B33" s="28">
        <v>26</v>
      </c>
      <c r="C33" s="29" t="s">
        <v>52</v>
      </c>
      <c r="D33" s="67"/>
      <c r="E33" s="56"/>
      <c r="F33" s="30">
        <f t="shared" si="11"/>
        <v>0</v>
      </c>
      <c r="G33" s="31">
        <f t="shared" si="0"/>
        <v>0</v>
      </c>
      <c r="H33" s="67">
        <v>2</v>
      </c>
      <c r="I33" s="56"/>
      <c r="J33" s="30">
        <f t="shared" si="12"/>
        <v>66</v>
      </c>
      <c r="K33" s="31">
        <f t="shared" si="1"/>
        <v>0</v>
      </c>
      <c r="L33" s="67">
        <v>2</v>
      </c>
      <c r="M33" s="56"/>
      <c r="N33" s="30">
        <f t="shared" si="4"/>
        <v>60</v>
      </c>
      <c r="O33" s="31">
        <f t="shared" si="4"/>
        <v>0</v>
      </c>
      <c r="P33" s="67"/>
      <c r="Q33" s="56"/>
      <c r="R33" s="32">
        <f t="shared" si="13"/>
        <v>0</v>
      </c>
      <c r="S33" s="32">
        <f t="shared" si="13"/>
        <v>0</v>
      </c>
      <c r="T33" s="67"/>
      <c r="U33" s="56"/>
      <c r="V33" s="32">
        <f t="shared" si="14"/>
        <v>0</v>
      </c>
      <c r="W33" s="33">
        <f t="shared" si="14"/>
        <v>0</v>
      </c>
      <c r="X33" s="72">
        <f t="shared" si="9"/>
        <v>4</v>
      </c>
      <c r="Y33" s="60"/>
      <c r="Z33" s="74">
        <f t="shared" si="10"/>
        <v>126</v>
      </c>
      <c r="AA33" s="125"/>
      <c r="AB33" s="129"/>
      <c r="AC33" s="130"/>
      <c r="AD33" s="5"/>
    </row>
    <row r="34" spans="2:30" ht="19.5" thickTop="1" thickBot="1">
      <c r="B34" s="28">
        <v>27</v>
      </c>
      <c r="C34" s="29" t="s">
        <v>53</v>
      </c>
      <c r="D34" s="67"/>
      <c r="E34" s="56"/>
      <c r="F34" s="30">
        <f t="shared" si="11"/>
        <v>0</v>
      </c>
      <c r="G34" s="31">
        <f t="shared" si="0"/>
        <v>0</v>
      </c>
      <c r="H34" s="67"/>
      <c r="I34" s="56"/>
      <c r="J34" s="30">
        <f t="shared" si="12"/>
        <v>0</v>
      </c>
      <c r="K34" s="31">
        <f t="shared" si="1"/>
        <v>0</v>
      </c>
      <c r="L34" s="67">
        <v>1</v>
      </c>
      <c r="M34" s="56"/>
      <c r="N34" s="30">
        <f t="shared" si="4"/>
        <v>30</v>
      </c>
      <c r="O34" s="31">
        <f t="shared" si="4"/>
        <v>0</v>
      </c>
      <c r="P34" s="67">
        <v>6</v>
      </c>
      <c r="Q34" s="56"/>
      <c r="R34" s="32">
        <f t="shared" si="13"/>
        <v>78</v>
      </c>
      <c r="S34" s="32">
        <f t="shared" si="13"/>
        <v>0</v>
      </c>
      <c r="T34" s="67"/>
      <c r="U34" s="56"/>
      <c r="V34" s="32">
        <f t="shared" si="14"/>
        <v>0</v>
      </c>
      <c r="W34" s="33">
        <f t="shared" si="14"/>
        <v>0</v>
      </c>
      <c r="X34" s="72">
        <f t="shared" si="9"/>
        <v>4</v>
      </c>
      <c r="Y34" s="60"/>
      <c r="Z34" s="74">
        <f t="shared" si="10"/>
        <v>108</v>
      </c>
      <c r="AA34" s="125"/>
      <c r="AB34" s="129"/>
      <c r="AC34" s="130"/>
      <c r="AD34" s="5"/>
    </row>
    <row r="35" spans="2:30" ht="19.5" thickTop="1" thickBot="1">
      <c r="B35" s="28">
        <v>28</v>
      </c>
      <c r="C35" s="29" t="s">
        <v>54</v>
      </c>
      <c r="D35" s="67"/>
      <c r="E35" s="56"/>
      <c r="F35" s="30">
        <f t="shared" si="11"/>
        <v>0</v>
      </c>
      <c r="G35" s="31">
        <f t="shared" si="0"/>
        <v>0</v>
      </c>
      <c r="H35" s="67"/>
      <c r="I35" s="56"/>
      <c r="J35" s="30">
        <f t="shared" si="12"/>
        <v>0</v>
      </c>
      <c r="K35" s="31">
        <f t="shared" si="1"/>
        <v>0</v>
      </c>
      <c r="L35" s="67">
        <v>4</v>
      </c>
      <c r="M35" s="56"/>
      <c r="N35" s="30">
        <f t="shared" si="4"/>
        <v>120</v>
      </c>
      <c r="O35" s="31">
        <f t="shared" si="4"/>
        <v>0</v>
      </c>
      <c r="P35" s="67">
        <v>5</v>
      </c>
      <c r="Q35" s="56"/>
      <c r="R35" s="32">
        <f t="shared" si="13"/>
        <v>65</v>
      </c>
      <c r="S35" s="32">
        <f t="shared" si="13"/>
        <v>0</v>
      </c>
      <c r="T35" s="67"/>
      <c r="U35" s="56"/>
      <c r="V35" s="32">
        <f t="shared" si="14"/>
        <v>0</v>
      </c>
      <c r="W35" s="33">
        <f t="shared" si="14"/>
        <v>0</v>
      </c>
      <c r="X35" s="72">
        <f t="shared" si="9"/>
        <v>6.5</v>
      </c>
      <c r="Y35" s="60"/>
      <c r="Z35" s="74">
        <f t="shared" si="10"/>
        <v>185</v>
      </c>
      <c r="AA35" s="125"/>
      <c r="AB35" s="129"/>
      <c r="AC35" s="130"/>
      <c r="AD35" s="5"/>
    </row>
    <row r="36" spans="2:30" ht="18.75" thickBot="1">
      <c r="B36" s="28">
        <v>29</v>
      </c>
      <c r="C36" s="39" t="s">
        <v>29</v>
      </c>
      <c r="D36" s="70"/>
      <c r="E36" s="66"/>
      <c r="F36" s="30">
        <f t="shared" si="11"/>
        <v>0</v>
      </c>
      <c r="G36" s="31">
        <f t="shared" si="0"/>
        <v>0</v>
      </c>
      <c r="H36" s="70"/>
      <c r="I36" s="66">
        <v>1</v>
      </c>
      <c r="J36" s="30">
        <f t="shared" si="12"/>
        <v>0</v>
      </c>
      <c r="K36" s="31">
        <v>34</v>
      </c>
      <c r="L36" s="70"/>
      <c r="M36" s="66">
        <v>1</v>
      </c>
      <c r="N36" s="30">
        <f t="shared" si="4"/>
        <v>0</v>
      </c>
      <c r="O36" s="31">
        <v>31</v>
      </c>
      <c r="P36" s="70"/>
      <c r="Q36" s="66">
        <v>1</v>
      </c>
      <c r="R36" s="32">
        <f t="shared" si="13"/>
        <v>0</v>
      </c>
      <c r="S36" s="32">
        <v>15</v>
      </c>
      <c r="T36" s="70"/>
      <c r="U36" s="66">
        <v>3</v>
      </c>
      <c r="V36" s="32">
        <f t="shared" si="14"/>
        <v>0</v>
      </c>
      <c r="W36" s="33">
        <v>40</v>
      </c>
      <c r="X36" s="72">
        <f t="shared" si="9"/>
        <v>0</v>
      </c>
      <c r="Y36" s="75">
        <f t="shared" si="7"/>
        <v>4</v>
      </c>
      <c r="Z36" s="131"/>
      <c r="AA36" s="132"/>
      <c r="AB36" s="91">
        <f t="shared" si="8"/>
        <v>120</v>
      </c>
      <c r="AC36" s="92">
        <v>120</v>
      </c>
      <c r="AD36" s="5"/>
    </row>
    <row r="37" spans="2:30" ht="17.25" thickTop="1" thickBot="1">
      <c r="B37" s="3"/>
      <c r="C37" s="4" t="s">
        <v>30</v>
      </c>
      <c r="D37" s="87">
        <f>SUM(D8:D36)</f>
        <v>33</v>
      </c>
      <c r="E37" s="88">
        <f>SUM(E8:E36)</f>
        <v>0</v>
      </c>
      <c r="F37" s="42"/>
      <c r="G37" s="43"/>
      <c r="H37" s="87">
        <f>SUM(H8:H36)</f>
        <v>31</v>
      </c>
      <c r="I37" s="88">
        <f>SUM(I8:I36)</f>
        <v>4</v>
      </c>
      <c r="J37" s="42"/>
      <c r="K37" s="43"/>
      <c r="L37" s="87">
        <f>SUM(L8:L36)</f>
        <v>28</v>
      </c>
      <c r="M37" s="88">
        <f>SUM(M8:M36)</f>
        <v>6</v>
      </c>
      <c r="N37" s="42"/>
      <c r="O37" s="43"/>
      <c r="P37" s="87">
        <f>SUM(P8:P36)</f>
        <v>25</v>
      </c>
      <c r="Q37" s="88">
        <f>SUM(Q8:Q36)</f>
        <v>6</v>
      </c>
      <c r="R37" s="42"/>
      <c r="S37" s="43"/>
      <c r="T37" s="87">
        <f>SUM(T8:T36)</f>
        <v>21</v>
      </c>
      <c r="U37" s="88">
        <f>SUM(U8:U36)</f>
        <v>10</v>
      </c>
      <c r="V37" s="42"/>
      <c r="W37" s="43"/>
      <c r="X37" s="86">
        <f>SUM(X8:X36)</f>
        <v>115</v>
      </c>
      <c r="Y37" s="1">
        <f>SUM(Y8:Y36)</f>
        <v>18</v>
      </c>
      <c r="Z37" s="133"/>
      <c r="AA37" s="134"/>
      <c r="AB37" s="138">
        <f>SUM(AB8:AB10,AB12:AB13,AB15:AB20,AB36:AB36)</f>
        <v>540</v>
      </c>
      <c r="AC37" s="141">
        <v>540</v>
      </c>
      <c r="AD37" s="5"/>
    </row>
    <row r="38" spans="2:30" ht="17.25" thickTop="1" thickBot="1">
      <c r="B38" s="36"/>
      <c r="C38" s="7" t="s">
        <v>31</v>
      </c>
      <c r="D38" s="144">
        <f>SUM(D37:E37)</f>
        <v>33</v>
      </c>
      <c r="E38" s="145"/>
      <c r="F38" s="44"/>
      <c r="G38" s="43"/>
      <c r="H38" s="144">
        <f>SUM(H37:I37)</f>
        <v>35</v>
      </c>
      <c r="I38" s="145"/>
      <c r="J38" s="44"/>
      <c r="K38" s="43"/>
      <c r="L38" s="144">
        <f>SUM(L37:M37)</f>
        <v>34</v>
      </c>
      <c r="M38" s="145"/>
      <c r="N38" s="44"/>
      <c r="O38" s="43"/>
      <c r="P38" s="144">
        <f>SUM(P37:Q37)</f>
        <v>31</v>
      </c>
      <c r="Q38" s="145"/>
      <c r="R38" s="44"/>
      <c r="S38" s="43"/>
      <c r="T38" s="144">
        <f>SUM(T37:U37)</f>
        <v>31</v>
      </c>
      <c r="U38" s="145"/>
      <c r="V38" s="44"/>
      <c r="W38" s="43"/>
      <c r="X38" s="144">
        <f>SUM(X37:Y37)</f>
        <v>133</v>
      </c>
      <c r="Y38" s="146"/>
      <c r="Z38" s="135"/>
      <c r="AA38" s="134"/>
      <c r="AB38" s="139"/>
      <c r="AC38" s="142"/>
      <c r="AD38" s="5"/>
    </row>
    <row r="39" spans="2:30" ht="17.25" thickTop="1" thickBot="1">
      <c r="B39" s="45"/>
      <c r="C39" s="46" t="s">
        <v>32</v>
      </c>
      <c r="D39" s="144">
        <v>33</v>
      </c>
      <c r="E39" s="145"/>
      <c r="F39" s="47"/>
      <c r="G39" s="48"/>
      <c r="H39" s="144">
        <v>35</v>
      </c>
      <c r="I39" s="145"/>
      <c r="J39" s="30"/>
      <c r="K39" s="31"/>
      <c r="L39" s="144">
        <v>34</v>
      </c>
      <c r="M39" s="145"/>
      <c r="N39" s="30"/>
      <c r="O39" s="31"/>
      <c r="P39" s="144">
        <v>31</v>
      </c>
      <c r="Q39" s="145"/>
      <c r="R39" s="30"/>
      <c r="S39" s="31"/>
      <c r="T39" s="144">
        <v>31</v>
      </c>
      <c r="U39" s="145"/>
      <c r="V39" s="30"/>
      <c r="W39" s="31"/>
      <c r="X39" s="144">
        <f>SUM(D39,H39,L39,P39)</f>
        <v>133</v>
      </c>
      <c r="Y39" s="145"/>
      <c r="Z39" s="136"/>
      <c r="AA39" s="137"/>
      <c r="AB39" s="140"/>
      <c r="AC39" s="143"/>
      <c r="AD39" s="5"/>
    </row>
    <row r="40" spans="2:30" ht="16.5" thickTop="1" thickBot="1">
      <c r="B40" s="147" t="s">
        <v>37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0"/>
      <c r="AA40" s="49"/>
      <c r="AB40" s="49"/>
      <c r="AC40" s="49"/>
      <c r="AD40" s="51"/>
    </row>
    <row r="41" spans="2:30" ht="8.25" customHeight="1" thickTop="1"/>
    <row r="42" spans="2:30" ht="18.75">
      <c r="C42" s="52" t="s">
        <v>38</v>
      </c>
      <c r="D42" s="53">
        <v>2</v>
      </c>
      <c r="E42" s="54"/>
      <c r="F42" s="54"/>
      <c r="G42" s="54"/>
      <c r="H42" s="53">
        <v>2</v>
      </c>
      <c r="I42" s="54"/>
      <c r="J42" s="54"/>
      <c r="K42" s="54"/>
      <c r="L42" s="53">
        <v>2</v>
      </c>
      <c r="M42" s="54"/>
      <c r="N42" s="54"/>
      <c r="O42" s="54"/>
      <c r="P42" s="53">
        <v>2</v>
      </c>
      <c r="Q42" s="54"/>
      <c r="R42" s="54"/>
      <c r="S42" s="54"/>
      <c r="T42" s="53">
        <v>2</v>
      </c>
      <c r="X42" s="55">
        <f>SUM(T42/2,P42/2,L42,D42,H42)</f>
        <v>8</v>
      </c>
    </row>
    <row r="43" spans="2:30" ht="4.5" customHeight="1"/>
    <row r="44" spans="2:30">
      <c r="D44" s="150" t="s">
        <v>39</v>
      </c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</row>
    <row r="45" spans="2:30" ht="9" customHeight="1"/>
    <row r="46" spans="2:30">
      <c r="D46" t="s">
        <v>40</v>
      </c>
    </row>
    <row r="47" spans="2:30">
      <c r="D47" t="s">
        <v>61</v>
      </c>
    </row>
  </sheetData>
  <mergeCells count="40">
    <mergeCell ref="B40:L40"/>
    <mergeCell ref="D44:U44"/>
    <mergeCell ref="D39:E39"/>
    <mergeCell ref="H39:I39"/>
    <mergeCell ref="L39:M39"/>
    <mergeCell ref="P39:Q39"/>
    <mergeCell ref="T39:U39"/>
    <mergeCell ref="X39:Y39"/>
    <mergeCell ref="D38:E38"/>
    <mergeCell ref="H38:I38"/>
    <mergeCell ref="L38:M38"/>
    <mergeCell ref="P38:Q38"/>
    <mergeCell ref="T38:U38"/>
    <mergeCell ref="X38:Y38"/>
    <mergeCell ref="AA24:AA30"/>
    <mergeCell ref="AB24:AC35"/>
    <mergeCell ref="AA31:AA35"/>
    <mergeCell ref="Z36:AA36"/>
    <mergeCell ref="Z37:AA39"/>
    <mergeCell ref="AB37:AB39"/>
    <mergeCell ref="AC37:AC39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C2:AC2"/>
    <mergeCell ref="D3:G3"/>
    <mergeCell ref="H3:K3"/>
    <mergeCell ref="L3:O3"/>
    <mergeCell ref="P3:S3"/>
    <mergeCell ref="T3:W3"/>
    <mergeCell ref="X3:AC3"/>
  </mergeCells>
  <pageMargins left="0.70866141732283472" right="0.70866141732283472" top="0.35433070866141736" bottom="0.23" header="0.31496062992125984" footer="0.15748031496062992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Klasa IVeT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2016-04-05T11:56:16Z</dcterms:modified>
</cp:coreProperties>
</file>