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A7381117-0FD3-410B-8898-0D3710B67725}" xr6:coauthVersionLast="47" xr6:coauthVersionMax="47" xr10:uidLastSave="{00000000-0000-0000-0000-000000000000}"/>
  <bookViews>
    <workbookView xWindow="360" yWindow="60" windowWidth="11295" windowHeight="5580" firstSheet="1" activeTab="1" xr2:uid="{00000000-000D-0000-FFFF-FFFF00000000}"/>
  </bookViews>
  <sheets>
    <sheet name="IV bT " sheetId="13" r:id="rId1"/>
    <sheet name="IV cT" sheetId="1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4" i="14" l="1"/>
  <c r="W41" i="14"/>
  <c r="T39" i="14"/>
  <c r="S39" i="14"/>
  <c r="P39" i="14"/>
  <c r="O39" i="14"/>
  <c r="O40" i="14" s="1"/>
  <c r="L39" i="14"/>
  <c r="K39" i="14"/>
  <c r="H39" i="14"/>
  <c r="G39" i="14"/>
  <c r="D39" i="14"/>
  <c r="C39" i="14"/>
  <c r="X38" i="14"/>
  <c r="W38" i="14"/>
  <c r="V38" i="14"/>
  <c r="U38" i="14"/>
  <c r="R38" i="14"/>
  <c r="Q38" i="14"/>
  <c r="N38" i="14"/>
  <c r="M38" i="14"/>
  <c r="J38" i="14"/>
  <c r="I38" i="14"/>
  <c r="F38" i="14"/>
  <c r="E38" i="14"/>
  <c r="X37" i="14"/>
  <c r="W37" i="14"/>
  <c r="V37" i="14"/>
  <c r="U37" i="14"/>
  <c r="R37" i="14"/>
  <c r="Q37" i="14"/>
  <c r="N37" i="14"/>
  <c r="M37" i="14"/>
  <c r="J37" i="14"/>
  <c r="I37" i="14"/>
  <c r="F37" i="14"/>
  <c r="E37" i="14"/>
  <c r="X36" i="14"/>
  <c r="W36" i="14"/>
  <c r="V36" i="14"/>
  <c r="U36" i="14"/>
  <c r="R36" i="14"/>
  <c r="Q36" i="14"/>
  <c r="N36" i="14"/>
  <c r="M36" i="14"/>
  <c r="J36" i="14"/>
  <c r="I36" i="14"/>
  <c r="F36" i="14"/>
  <c r="E36" i="14"/>
  <c r="X35" i="14"/>
  <c r="W35" i="14"/>
  <c r="V35" i="14"/>
  <c r="U35" i="14"/>
  <c r="R35" i="14"/>
  <c r="Q35" i="14"/>
  <c r="N35" i="14"/>
  <c r="M35" i="14"/>
  <c r="J35" i="14"/>
  <c r="I35" i="14"/>
  <c r="F35" i="14"/>
  <c r="E35" i="14"/>
  <c r="X34" i="14"/>
  <c r="W34" i="14"/>
  <c r="V34" i="14"/>
  <c r="U34" i="14"/>
  <c r="R34" i="14"/>
  <c r="Q34" i="14"/>
  <c r="N34" i="14"/>
  <c r="M34" i="14"/>
  <c r="J34" i="14"/>
  <c r="I34" i="14"/>
  <c r="F34" i="14"/>
  <c r="E34" i="14"/>
  <c r="X33" i="14"/>
  <c r="W33" i="14"/>
  <c r="V33" i="14"/>
  <c r="U33" i="14"/>
  <c r="R33" i="14"/>
  <c r="Q33" i="14"/>
  <c r="N33" i="14"/>
  <c r="M33" i="14"/>
  <c r="J33" i="14"/>
  <c r="I33" i="14"/>
  <c r="F33" i="14"/>
  <c r="E33" i="14"/>
  <c r="X32" i="14"/>
  <c r="W32" i="14"/>
  <c r="V32" i="14"/>
  <c r="U32" i="14"/>
  <c r="R32" i="14"/>
  <c r="Q32" i="14"/>
  <c r="N32" i="14"/>
  <c r="M32" i="14"/>
  <c r="J32" i="14"/>
  <c r="I32" i="14"/>
  <c r="F32" i="14"/>
  <c r="E32" i="14"/>
  <c r="X31" i="14"/>
  <c r="W31" i="14"/>
  <c r="V31" i="14"/>
  <c r="U31" i="14"/>
  <c r="R31" i="14"/>
  <c r="Q31" i="14"/>
  <c r="N31" i="14"/>
  <c r="M31" i="14"/>
  <c r="J31" i="14"/>
  <c r="I31" i="14"/>
  <c r="F31" i="14"/>
  <c r="E31" i="14"/>
  <c r="X30" i="14"/>
  <c r="W30" i="14"/>
  <c r="V30" i="14"/>
  <c r="U30" i="14"/>
  <c r="R30" i="14"/>
  <c r="Q30" i="14"/>
  <c r="N30" i="14"/>
  <c r="M30" i="14"/>
  <c r="J30" i="14"/>
  <c r="I30" i="14"/>
  <c r="F30" i="14"/>
  <c r="E30" i="14"/>
  <c r="X29" i="14"/>
  <c r="W29" i="14"/>
  <c r="V29" i="14"/>
  <c r="U29" i="14"/>
  <c r="R29" i="14"/>
  <c r="Q29" i="14"/>
  <c r="N29" i="14"/>
  <c r="M29" i="14"/>
  <c r="J29" i="14"/>
  <c r="I29" i="14"/>
  <c r="F29" i="14"/>
  <c r="E29" i="14"/>
  <c r="X28" i="14"/>
  <c r="W28" i="14"/>
  <c r="V28" i="14"/>
  <c r="U28" i="14"/>
  <c r="R28" i="14"/>
  <c r="Q28" i="14"/>
  <c r="N28" i="14"/>
  <c r="M28" i="14"/>
  <c r="J28" i="14"/>
  <c r="I28" i="14"/>
  <c r="F28" i="14"/>
  <c r="E28" i="14"/>
  <c r="X27" i="14"/>
  <c r="W27" i="14"/>
  <c r="V27" i="14"/>
  <c r="U27" i="14"/>
  <c r="R27" i="14"/>
  <c r="Q27" i="14"/>
  <c r="N27" i="14"/>
  <c r="M27" i="14"/>
  <c r="J27" i="14"/>
  <c r="I27" i="14"/>
  <c r="F27" i="14"/>
  <c r="E27" i="14"/>
  <c r="X26" i="14"/>
  <c r="W26" i="14"/>
  <c r="V26" i="14"/>
  <c r="U26" i="14"/>
  <c r="R26" i="14"/>
  <c r="Q26" i="14"/>
  <c r="N26" i="14"/>
  <c r="M26" i="14"/>
  <c r="J26" i="14"/>
  <c r="I26" i="14"/>
  <c r="F26" i="14"/>
  <c r="E26" i="14"/>
  <c r="X25" i="14"/>
  <c r="W25" i="14"/>
  <c r="V25" i="14"/>
  <c r="U25" i="14"/>
  <c r="R25" i="14"/>
  <c r="Q25" i="14"/>
  <c r="N25" i="14"/>
  <c r="M25" i="14"/>
  <c r="J25" i="14"/>
  <c r="I25" i="14"/>
  <c r="F25" i="14"/>
  <c r="E25" i="14"/>
  <c r="X24" i="14"/>
  <c r="W24" i="14"/>
  <c r="V24" i="14"/>
  <c r="U24" i="14"/>
  <c r="R24" i="14"/>
  <c r="Q24" i="14"/>
  <c r="N24" i="14"/>
  <c r="M24" i="14"/>
  <c r="J24" i="14"/>
  <c r="I24" i="14"/>
  <c r="F24" i="14"/>
  <c r="E24" i="14"/>
  <c r="X23" i="14"/>
  <c r="W23" i="14"/>
  <c r="V23" i="14"/>
  <c r="U23" i="14"/>
  <c r="R23" i="14"/>
  <c r="Q23" i="14"/>
  <c r="N23" i="14"/>
  <c r="M23" i="14"/>
  <c r="J23" i="14"/>
  <c r="I23" i="14"/>
  <c r="F23" i="14"/>
  <c r="E23" i="14"/>
  <c r="X22" i="14"/>
  <c r="W22" i="14"/>
  <c r="V22" i="14"/>
  <c r="U22" i="14"/>
  <c r="R22" i="14"/>
  <c r="Q22" i="14"/>
  <c r="N22" i="14"/>
  <c r="M22" i="14"/>
  <c r="J22" i="14"/>
  <c r="I22" i="14"/>
  <c r="F22" i="14"/>
  <c r="E22" i="14"/>
  <c r="X21" i="14"/>
  <c r="W21" i="14"/>
  <c r="V21" i="14"/>
  <c r="U21" i="14"/>
  <c r="R21" i="14"/>
  <c r="Q21" i="14"/>
  <c r="N21" i="14"/>
  <c r="M21" i="14"/>
  <c r="J21" i="14"/>
  <c r="I21" i="14"/>
  <c r="F21" i="14"/>
  <c r="E21" i="14"/>
  <c r="X20" i="14"/>
  <c r="W20" i="14"/>
  <c r="V20" i="14"/>
  <c r="U20" i="14"/>
  <c r="R20" i="14"/>
  <c r="Q20" i="14"/>
  <c r="N20" i="14"/>
  <c r="M20" i="14"/>
  <c r="J20" i="14"/>
  <c r="I20" i="14"/>
  <c r="F20" i="14"/>
  <c r="E20" i="14"/>
  <c r="X19" i="14"/>
  <c r="W19" i="14"/>
  <c r="V19" i="14"/>
  <c r="U19" i="14"/>
  <c r="Q19" i="14"/>
  <c r="M19" i="14"/>
  <c r="J19" i="14"/>
  <c r="I19" i="14"/>
  <c r="F19" i="14"/>
  <c r="E19" i="14"/>
  <c r="X18" i="14"/>
  <c r="W18" i="14"/>
  <c r="U18" i="14"/>
  <c r="Q18" i="14"/>
  <c r="M18" i="14"/>
  <c r="I18" i="14"/>
  <c r="F18" i="14"/>
  <c r="AA18" i="14" s="1"/>
  <c r="E18" i="14"/>
  <c r="X17" i="14"/>
  <c r="W17" i="14"/>
  <c r="V17" i="14"/>
  <c r="U17" i="14"/>
  <c r="R17" i="14"/>
  <c r="Q17" i="14"/>
  <c r="N17" i="14"/>
  <c r="M17" i="14"/>
  <c r="J17" i="14"/>
  <c r="I17" i="14"/>
  <c r="F17" i="14"/>
  <c r="E17" i="14"/>
  <c r="X16" i="14"/>
  <c r="W16" i="14"/>
  <c r="V16" i="14"/>
  <c r="U16" i="14"/>
  <c r="R16" i="14"/>
  <c r="Q16" i="14"/>
  <c r="N16" i="14"/>
  <c r="M16" i="14"/>
  <c r="J16" i="14"/>
  <c r="I16" i="14"/>
  <c r="F16" i="14"/>
  <c r="E16" i="14"/>
  <c r="X15" i="14"/>
  <c r="W15" i="14"/>
  <c r="V15" i="14"/>
  <c r="U15" i="14"/>
  <c r="R15" i="14"/>
  <c r="Q15" i="14"/>
  <c r="N15" i="14"/>
  <c r="M15" i="14"/>
  <c r="J15" i="14"/>
  <c r="I15" i="14"/>
  <c r="F15" i="14"/>
  <c r="E15" i="14"/>
  <c r="W14" i="14"/>
  <c r="V14" i="14"/>
  <c r="U14" i="14"/>
  <c r="R14" i="14"/>
  <c r="Q14" i="14"/>
  <c r="N14" i="14"/>
  <c r="M14" i="14"/>
  <c r="J14" i="14"/>
  <c r="I14" i="14"/>
  <c r="F14" i="14"/>
  <c r="E14" i="14"/>
  <c r="X13" i="14"/>
  <c r="W13" i="14"/>
  <c r="V13" i="14"/>
  <c r="U13" i="14"/>
  <c r="R13" i="14"/>
  <c r="Q13" i="14"/>
  <c r="N13" i="14"/>
  <c r="M13" i="14"/>
  <c r="J13" i="14"/>
  <c r="I13" i="14"/>
  <c r="F13" i="14"/>
  <c r="E13" i="14"/>
  <c r="X12" i="14"/>
  <c r="W12" i="14"/>
  <c r="V12" i="14"/>
  <c r="U12" i="14"/>
  <c r="R12" i="14"/>
  <c r="Q12" i="14"/>
  <c r="N12" i="14"/>
  <c r="M12" i="14"/>
  <c r="J12" i="14"/>
  <c r="I12" i="14"/>
  <c r="F12" i="14"/>
  <c r="E12" i="14"/>
  <c r="W11" i="14"/>
  <c r="V11" i="14"/>
  <c r="U11" i="14"/>
  <c r="R11" i="14"/>
  <c r="Q11" i="14"/>
  <c r="N11" i="14"/>
  <c r="M11" i="14"/>
  <c r="J11" i="14"/>
  <c r="I11" i="14"/>
  <c r="F11" i="14"/>
  <c r="E11" i="14"/>
  <c r="X10" i="14"/>
  <c r="V10" i="14"/>
  <c r="U10" i="14"/>
  <c r="R10" i="14"/>
  <c r="Q10" i="14"/>
  <c r="N10" i="14"/>
  <c r="J10" i="14"/>
  <c r="I10" i="14"/>
  <c r="F10" i="14"/>
  <c r="E10" i="14"/>
  <c r="X9" i="14"/>
  <c r="W9" i="14"/>
  <c r="V9" i="14"/>
  <c r="U9" i="14"/>
  <c r="R9" i="14"/>
  <c r="Q9" i="14"/>
  <c r="N9" i="14"/>
  <c r="J9" i="14"/>
  <c r="I9" i="14"/>
  <c r="F9" i="14"/>
  <c r="E9" i="14"/>
  <c r="X8" i="14"/>
  <c r="W8" i="14"/>
  <c r="V8" i="14"/>
  <c r="U8" i="14"/>
  <c r="R8" i="14"/>
  <c r="Q8" i="14"/>
  <c r="N8" i="14"/>
  <c r="J8" i="14"/>
  <c r="I8" i="14"/>
  <c r="F8" i="14"/>
  <c r="E8" i="14"/>
  <c r="W44" i="13"/>
  <c r="W41" i="13"/>
  <c r="T39" i="13"/>
  <c r="S39" i="13"/>
  <c r="P39" i="13"/>
  <c r="O39" i="13"/>
  <c r="L39" i="13"/>
  <c r="K39" i="13"/>
  <c r="H39" i="13"/>
  <c r="G39" i="13"/>
  <c r="G40" i="13" s="1"/>
  <c r="D39" i="13"/>
  <c r="C39" i="13"/>
  <c r="C40" i="13" s="1"/>
  <c r="X38" i="13"/>
  <c r="W38" i="13"/>
  <c r="V38" i="13"/>
  <c r="U38" i="13"/>
  <c r="R38" i="13"/>
  <c r="Q38" i="13"/>
  <c r="N38" i="13"/>
  <c r="M38" i="13"/>
  <c r="J38" i="13"/>
  <c r="I38" i="13"/>
  <c r="F38" i="13"/>
  <c r="E38" i="13"/>
  <c r="X37" i="13"/>
  <c r="W37" i="13"/>
  <c r="V37" i="13"/>
  <c r="U37" i="13"/>
  <c r="R37" i="13"/>
  <c r="Q37" i="13"/>
  <c r="N37" i="13"/>
  <c r="M37" i="13"/>
  <c r="J37" i="13"/>
  <c r="I37" i="13"/>
  <c r="F37" i="13"/>
  <c r="E37" i="13"/>
  <c r="Y37" i="13" s="1"/>
  <c r="X36" i="13"/>
  <c r="W36" i="13"/>
  <c r="V36" i="13"/>
  <c r="U36" i="13"/>
  <c r="R36" i="13"/>
  <c r="Q36" i="13"/>
  <c r="N36" i="13"/>
  <c r="M36" i="13"/>
  <c r="J36" i="13"/>
  <c r="I36" i="13"/>
  <c r="F36" i="13"/>
  <c r="E36" i="13"/>
  <c r="X35" i="13"/>
  <c r="W35" i="13"/>
  <c r="V35" i="13"/>
  <c r="U35" i="13"/>
  <c r="R35" i="13"/>
  <c r="Q35" i="13"/>
  <c r="N35" i="13"/>
  <c r="M35" i="13"/>
  <c r="J35" i="13"/>
  <c r="I35" i="13"/>
  <c r="F35" i="13"/>
  <c r="E35" i="13"/>
  <c r="X34" i="13"/>
  <c r="W34" i="13"/>
  <c r="V34" i="13"/>
  <c r="U34" i="13"/>
  <c r="R34" i="13"/>
  <c r="Q34" i="13"/>
  <c r="N34" i="13"/>
  <c r="M34" i="13"/>
  <c r="J34" i="13"/>
  <c r="I34" i="13"/>
  <c r="F34" i="13"/>
  <c r="E34" i="13"/>
  <c r="X33" i="13"/>
  <c r="W33" i="13"/>
  <c r="V33" i="13"/>
  <c r="U33" i="13"/>
  <c r="R33" i="13"/>
  <c r="Q33" i="13"/>
  <c r="N33" i="13"/>
  <c r="M33" i="13"/>
  <c r="J33" i="13"/>
  <c r="I33" i="13"/>
  <c r="F33" i="13"/>
  <c r="E33" i="13"/>
  <c r="Y33" i="13" s="1"/>
  <c r="X32" i="13"/>
  <c r="W32" i="13"/>
  <c r="V32" i="13"/>
  <c r="U32" i="13"/>
  <c r="R32" i="13"/>
  <c r="Q32" i="13"/>
  <c r="N32" i="13"/>
  <c r="M32" i="13"/>
  <c r="J32" i="13"/>
  <c r="I32" i="13"/>
  <c r="F32" i="13"/>
  <c r="E32" i="13"/>
  <c r="X31" i="13"/>
  <c r="W31" i="13"/>
  <c r="V31" i="13"/>
  <c r="U31" i="13"/>
  <c r="R31" i="13"/>
  <c r="Q31" i="13"/>
  <c r="N31" i="13"/>
  <c r="M31" i="13"/>
  <c r="J31" i="13"/>
  <c r="I31" i="13"/>
  <c r="F31" i="13"/>
  <c r="E31" i="13"/>
  <c r="Y31" i="13" s="1"/>
  <c r="X30" i="13"/>
  <c r="W30" i="13"/>
  <c r="V30" i="13"/>
  <c r="U30" i="13"/>
  <c r="R30" i="13"/>
  <c r="Q30" i="13"/>
  <c r="N30" i="13"/>
  <c r="M30" i="13"/>
  <c r="J30" i="13"/>
  <c r="I30" i="13"/>
  <c r="F30" i="13"/>
  <c r="E30" i="13"/>
  <c r="X29" i="13"/>
  <c r="W29" i="13"/>
  <c r="V29" i="13"/>
  <c r="U29" i="13"/>
  <c r="R29" i="13"/>
  <c r="Q29" i="13"/>
  <c r="N29" i="13"/>
  <c r="M29" i="13"/>
  <c r="J29" i="13"/>
  <c r="I29" i="13"/>
  <c r="F29" i="13"/>
  <c r="E29" i="13"/>
  <c r="Y29" i="13" s="1"/>
  <c r="X28" i="13"/>
  <c r="W28" i="13"/>
  <c r="V28" i="13"/>
  <c r="U28" i="13"/>
  <c r="R28" i="13"/>
  <c r="Q28" i="13"/>
  <c r="N28" i="13"/>
  <c r="M28" i="13"/>
  <c r="J28" i="13"/>
  <c r="I28" i="13"/>
  <c r="F28" i="13"/>
  <c r="E28" i="13"/>
  <c r="X27" i="13"/>
  <c r="W27" i="13"/>
  <c r="V27" i="13"/>
  <c r="U27" i="13"/>
  <c r="R27" i="13"/>
  <c r="Q27" i="13"/>
  <c r="N27" i="13"/>
  <c r="M27" i="13"/>
  <c r="J27" i="13"/>
  <c r="I27" i="13"/>
  <c r="F27" i="13"/>
  <c r="E27" i="13"/>
  <c r="Y27" i="13" s="1"/>
  <c r="X26" i="13"/>
  <c r="W26" i="13"/>
  <c r="V26" i="13"/>
  <c r="U26" i="13"/>
  <c r="R26" i="13"/>
  <c r="Q26" i="13"/>
  <c r="N26" i="13"/>
  <c r="M26" i="13"/>
  <c r="J26" i="13"/>
  <c r="I26" i="13"/>
  <c r="F26" i="13"/>
  <c r="E26" i="13"/>
  <c r="X25" i="13"/>
  <c r="W25" i="13"/>
  <c r="V25" i="13"/>
  <c r="U25" i="13"/>
  <c r="R25" i="13"/>
  <c r="Q25" i="13"/>
  <c r="N25" i="13"/>
  <c r="M25" i="13"/>
  <c r="J25" i="13"/>
  <c r="I25" i="13"/>
  <c r="F25" i="13"/>
  <c r="E25" i="13"/>
  <c r="Y25" i="13" s="1"/>
  <c r="X24" i="13"/>
  <c r="W24" i="13"/>
  <c r="V24" i="13"/>
  <c r="U24" i="13"/>
  <c r="R24" i="13"/>
  <c r="Q24" i="13"/>
  <c r="N24" i="13"/>
  <c r="M24" i="13"/>
  <c r="J24" i="13"/>
  <c r="I24" i="13"/>
  <c r="F24" i="13"/>
  <c r="E24" i="13"/>
  <c r="X23" i="13"/>
  <c r="W23" i="13"/>
  <c r="V23" i="13"/>
  <c r="U23" i="13"/>
  <c r="R23" i="13"/>
  <c r="Q23" i="13"/>
  <c r="N23" i="13"/>
  <c r="M23" i="13"/>
  <c r="J23" i="13"/>
  <c r="I23" i="13"/>
  <c r="F23" i="13"/>
  <c r="E23" i="13"/>
  <c r="Y23" i="13" s="1"/>
  <c r="X22" i="13"/>
  <c r="W22" i="13"/>
  <c r="V22" i="13"/>
  <c r="U22" i="13"/>
  <c r="R22" i="13"/>
  <c r="Q22" i="13"/>
  <c r="N22" i="13"/>
  <c r="M22" i="13"/>
  <c r="J22" i="13"/>
  <c r="I22" i="13"/>
  <c r="F22" i="13"/>
  <c r="E22" i="13"/>
  <c r="X21" i="13"/>
  <c r="W21" i="13"/>
  <c r="V21" i="13"/>
  <c r="U21" i="13"/>
  <c r="R21" i="13"/>
  <c r="Q21" i="13"/>
  <c r="N21" i="13"/>
  <c r="M21" i="13"/>
  <c r="J21" i="13"/>
  <c r="I21" i="13"/>
  <c r="F21" i="13"/>
  <c r="E21" i="13"/>
  <c r="X20" i="13"/>
  <c r="W20" i="13"/>
  <c r="V20" i="13"/>
  <c r="U20" i="13"/>
  <c r="R20" i="13"/>
  <c r="Q20" i="13"/>
  <c r="N20" i="13"/>
  <c r="M20" i="13"/>
  <c r="J20" i="13"/>
  <c r="I20" i="13"/>
  <c r="F20" i="13"/>
  <c r="E20" i="13"/>
  <c r="X19" i="13"/>
  <c r="W19" i="13"/>
  <c r="V19" i="13"/>
  <c r="U19" i="13"/>
  <c r="Q19" i="13"/>
  <c r="M19" i="13"/>
  <c r="J19" i="13"/>
  <c r="I19" i="13"/>
  <c r="F19" i="13"/>
  <c r="E19" i="13"/>
  <c r="X18" i="13"/>
  <c r="W18" i="13"/>
  <c r="U18" i="13"/>
  <c r="Q18" i="13"/>
  <c r="M18" i="13"/>
  <c r="I18" i="13"/>
  <c r="F18" i="13"/>
  <c r="AA18" i="13" s="1"/>
  <c r="E18" i="13"/>
  <c r="Y18" i="13" s="1"/>
  <c r="X17" i="13"/>
  <c r="W17" i="13"/>
  <c r="V17" i="13"/>
  <c r="U17" i="13"/>
  <c r="R17" i="13"/>
  <c r="Q17" i="13"/>
  <c r="N17" i="13"/>
  <c r="M17" i="13"/>
  <c r="J17" i="13"/>
  <c r="I17" i="13"/>
  <c r="F17" i="13"/>
  <c r="E17" i="13"/>
  <c r="X16" i="13"/>
  <c r="W16" i="13"/>
  <c r="V16" i="13"/>
  <c r="U16" i="13"/>
  <c r="R16" i="13"/>
  <c r="Q16" i="13"/>
  <c r="N16" i="13"/>
  <c r="M16" i="13"/>
  <c r="J16" i="13"/>
  <c r="I16" i="13"/>
  <c r="F16" i="13"/>
  <c r="E16" i="13"/>
  <c r="X15" i="13"/>
  <c r="W15" i="13"/>
  <c r="V15" i="13"/>
  <c r="U15" i="13"/>
  <c r="R15" i="13"/>
  <c r="Q15" i="13"/>
  <c r="N15" i="13"/>
  <c r="M15" i="13"/>
  <c r="J15" i="13"/>
  <c r="I15" i="13"/>
  <c r="F15" i="13"/>
  <c r="E15" i="13"/>
  <c r="W14" i="13"/>
  <c r="V14" i="13"/>
  <c r="U14" i="13"/>
  <c r="R14" i="13"/>
  <c r="Q14" i="13"/>
  <c r="N14" i="13"/>
  <c r="M14" i="13"/>
  <c r="J14" i="13"/>
  <c r="I14" i="13"/>
  <c r="F14" i="13"/>
  <c r="E14" i="13"/>
  <c r="X13" i="13"/>
  <c r="W13" i="13"/>
  <c r="V13" i="13"/>
  <c r="U13" i="13"/>
  <c r="R13" i="13"/>
  <c r="Q13" i="13"/>
  <c r="N13" i="13"/>
  <c r="M13" i="13"/>
  <c r="J13" i="13"/>
  <c r="I13" i="13"/>
  <c r="F13" i="13"/>
  <c r="AA13" i="13" s="1"/>
  <c r="E13" i="13"/>
  <c r="X12" i="13"/>
  <c r="W12" i="13"/>
  <c r="V12" i="13"/>
  <c r="U12" i="13"/>
  <c r="R12" i="13"/>
  <c r="Q12" i="13"/>
  <c r="N12" i="13"/>
  <c r="M12" i="13"/>
  <c r="J12" i="13"/>
  <c r="I12" i="13"/>
  <c r="F12" i="13"/>
  <c r="E12" i="13"/>
  <c r="W11" i="13"/>
  <c r="V11" i="13"/>
  <c r="U11" i="13"/>
  <c r="R11" i="13"/>
  <c r="Q11" i="13"/>
  <c r="N11" i="13"/>
  <c r="M11" i="13"/>
  <c r="J11" i="13"/>
  <c r="I11" i="13"/>
  <c r="F11" i="13"/>
  <c r="E11" i="13"/>
  <c r="Y11" i="13" s="1"/>
  <c r="X10" i="13"/>
  <c r="V10" i="13"/>
  <c r="U10" i="13"/>
  <c r="R10" i="13"/>
  <c r="Q10" i="13"/>
  <c r="N10" i="13"/>
  <c r="J10" i="13"/>
  <c r="I10" i="13"/>
  <c r="F10" i="13"/>
  <c r="E10" i="13"/>
  <c r="X9" i="13"/>
  <c r="W9" i="13"/>
  <c r="V9" i="13"/>
  <c r="U9" i="13"/>
  <c r="R9" i="13"/>
  <c r="Q9" i="13"/>
  <c r="N9" i="13"/>
  <c r="J9" i="13"/>
  <c r="I9" i="13"/>
  <c r="F9" i="13"/>
  <c r="E9" i="13"/>
  <c r="X8" i="13"/>
  <c r="W8" i="13"/>
  <c r="V8" i="13"/>
  <c r="U8" i="13"/>
  <c r="R8" i="13"/>
  <c r="Q8" i="13"/>
  <c r="N8" i="13"/>
  <c r="J8" i="13"/>
  <c r="I8" i="13"/>
  <c r="F8" i="13"/>
  <c r="AA8" i="13" s="1"/>
  <c r="E8" i="13"/>
  <c r="AA9" i="13" l="1"/>
  <c r="Y8" i="13"/>
  <c r="X39" i="13"/>
  <c r="Y21" i="13"/>
  <c r="Y21" i="14"/>
  <c r="Y23" i="14"/>
  <c r="Y25" i="14"/>
  <c r="Y27" i="14"/>
  <c r="Y29" i="14"/>
  <c r="Y31" i="14"/>
  <c r="Y35" i="14"/>
  <c r="Y37" i="14"/>
  <c r="Y35" i="13"/>
  <c r="Y8" i="14"/>
  <c r="X39" i="14"/>
  <c r="Y11" i="14"/>
  <c r="Y16" i="14"/>
  <c r="Y18" i="14"/>
  <c r="AA8" i="14"/>
  <c r="Y19" i="13"/>
  <c r="Y20" i="13"/>
  <c r="Y22" i="13"/>
  <c r="Y24" i="13"/>
  <c r="Y9" i="14"/>
  <c r="Y14" i="14"/>
  <c r="AA19" i="14"/>
  <c r="AA20" i="14"/>
  <c r="Y22" i="14"/>
  <c r="Y24" i="14"/>
  <c r="Y26" i="14"/>
  <c r="Y28" i="14"/>
  <c r="Y30" i="14"/>
  <c r="Y32" i="14"/>
  <c r="Y34" i="14"/>
  <c r="Y36" i="14"/>
  <c r="Y38" i="14"/>
  <c r="Y15" i="13"/>
  <c r="Y17" i="13"/>
  <c r="AA19" i="13"/>
  <c r="AA20" i="13"/>
  <c r="Y26" i="13"/>
  <c r="Y28" i="13"/>
  <c r="Y30" i="13"/>
  <c r="Y32" i="13"/>
  <c r="Y34" i="13"/>
  <c r="Y36" i="13"/>
  <c r="Y38" i="13"/>
  <c r="K40" i="13"/>
  <c r="Y15" i="14"/>
  <c r="Y17" i="14"/>
  <c r="AA38" i="14"/>
  <c r="K40" i="14"/>
  <c r="AA10" i="13"/>
  <c r="Y13" i="13"/>
  <c r="AA15" i="13"/>
  <c r="AA17" i="13"/>
  <c r="AA38" i="13"/>
  <c r="AA10" i="14"/>
  <c r="Y13" i="14"/>
  <c r="AA15" i="14"/>
  <c r="AA17" i="14"/>
  <c r="W39" i="13"/>
  <c r="W40" i="13" s="1"/>
  <c r="O40" i="13"/>
  <c r="AA13" i="14"/>
  <c r="Y33" i="14"/>
  <c r="C40" i="14"/>
  <c r="S40" i="14"/>
  <c r="Y16" i="13"/>
  <c r="Y9" i="13"/>
  <c r="Y12" i="13"/>
  <c r="Y14" i="13"/>
  <c r="AA16" i="13"/>
  <c r="S40" i="13"/>
  <c r="Y12" i="14"/>
  <c r="AA16" i="14"/>
  <c r="G40" i="14"/>
  <c r="AA12" i="13"/>
  <c r="AA9" i="14"/>
  <c r="W39" i="14"/>
  <c r="W40" i="14" s="1"/>
  <c r="AA12" i="14"/>
  <c r="Y19" i="14"/>
  <c r="Y20" i="14"/>
  <c r="Z35" i="13" l="1"/>
  <c r="Z24" i="13"/>
  <c r="AA39" i="14"/>
  <c r="Z24" i="14"/>
  <c r="AA39" i="13"/>
  <c r="Z35" i="14"/>
</calcChain>
</file>

<file path=xl/sharedStrings.xml><?xml version="1.0" encoding="utf-8"?>
<sst xmlns="http://schemas.openxmlformats.org/spreadsheetml/2006/main" count="176" uniqueCount="70">
  <si>
    <t>SZKOLNY PLAN NAUCZANIA</t>
  </si>
  <si>
    <t>TECHNIK  POJAZDÓW  SAMOCHODOWYCH  (311513)</t>
  </si>
  <si>
    <r>
      <rPr>
        <b/>
        <sz val="20"/>
        <rFont val="Arial"/>
        <family val="2"/>
        <charset val="238"/>
      </rPr>
      <t>IV BT</t>
    </r>
    <r>
      <rPr>
        <b/>
        <sz val="18"/>
        <rFont val="Arial"/>
        <family val="2"/>
        <charset val="238"/>
      </rPr>
      <t xml:space="preserve">   (2022/2023)</t>
    </r>
  </si>
  <si>
    <t>klasa I</t>
  </si>
  <si>
    <t>klasa II</t>
  </si>
  <si>
    <t>klasa III</t>
  </si>
  <si>
    <t>klasa IV     I sem</t>
  </si>
  <si>
    <t>klasa IV     II sem</t>
  </si>
  <si>
    <t>RAZEM</t>
  </si>
  <si>
    <t>2019/2020</t>
  </si>
  <si>
    <t>2020/2021</t>
  </si>
  <si>
    <t>2021/2022</t>
  </si>
  <si>
    <t>2022/2023</t>
  </si>
  <si>
    <t>lp</t>
  </si>
  <si>
    <t>liczba godzin</t>
  </si>
  <si>
    <t>p</t>
  </si>
  <si>
    <t>r/u</t>
  </si>
  <si>
    <t>p (r)</t>
  </si>
  <si>
    <t>r (r)</t>
  </si>
  <si>
    <t>min</t>
  </si>
  <si>
    <t>Nazwa przedmiotu</t>
  </si>
  <si>
    <t>(3+5+7+9+11)</t>
  </si>
  <si>
    <t>(4+6+8+10+12)</t>
  </si>
  <si>
    <t>Język polski</t>
  </si>
  <si>
    <t>Język angielski</t>
  </si>
  <si>
    <t>Język rosyjski</t>
  </si>
  <si>
    <t>Wiedza o kulturze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</si>
  <si>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</si>
  <si>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</si>
  <si>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</si>
  <si>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</si>
  <si>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</si>
  <si>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</si>
  <si>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</si>
  <si>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</si>
  <si>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</si>
  <si>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</si>
  <si>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</si>
  <si>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</si>
  <si>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Bezpieczeństwo i higiena pracy</t>
  </si>
  <si>
    <t>Język angielski zawodowy</t>
  </si>
  <si>
    <t>Kompetencje społeczne i organizacja pracy zespołów</t>
  </si>
  <si>
    <t>Działalność gospodarcza</t>
  </si>
  <si>
    <t>Rysunek techniczny</t>
  </si>
  <si>
    <t>Podstawy konstrukcji maszyn</t>
  </si>
  <si>
    <t>Przepisy ruchu drogowego</t>
  </si>
  <si>
    <t>Budowa pojazdów samochodowych</t>
  </si>
  <si>
    <t>Diagnostyka i naprawa pojazdów samochodowych</t>
  </si>
  <si>
    <t>Elektryczne i elektroniczne wyposażenie pojazdów samochodowych</t>
  </si>
  <si>
    <t>Organizacja przedsiębiorstwa samochodowego</t>
  </si>
  <si>
    <t>Diagnostyka pojazdów samochodowych</t>
  </si>
  <si>
    <t>Naprawa pojazdów samochodowych</t>
  </si>
  <si>
    <t>Organizowanie i nadzorowanie obsługi pojazdów samochodowych</t>
  </si>
  <si>
    <t>Historia i społeczeństwo</t>
  </si>
  <si>
    <t>Razem</t>
  </si>
  <si>
    <t>Łącznie</t>
  </si>
  <si>
    <t>tygodniowo wg rozporządzenia</t>
  </si>
  <si>
    <r>
      <t xml:space="preserve"> liczba godzin:</t>
    </r>
    <r>
      <rPr>
        <b/>
        <sz val="11"/>
        <rFont val="Arial"/>
        <family val="2"/>
        <charset val="238"/>
      </rPr>
      <t xml:space="preserve"> p</t>
    </r>
    <r>
      <rPr>
        <sz val="11"/>
        <rFont val="Arial"/>
        <family val="2"/>
        <charset val="238"/>
      </rPr>
      <t xml:space="preserve"> w podstawie   </t>
    </r>
    <r>
      <rPr>
        <b/>
        <sz val="11"/>
        <rFont val="Arial"/>
        <family val="2"/>
        <charset val="238"/>
      </rPr>
      <t xml:space="preserve"> r</t>
    </r>
    <r>
      <rPr>
        <sz val="11"/>
        <rFont val="Arial"/>
        <family val="2"/>
        <charset val="238"/>
      </rPr>
      <t xml:space="preserve"> w rozszerzeniu</t>
    </r>
  </si>
  <si>
    <t>Wychowanie do życia w rodzinie</t>
  </si>
  <si>
    <t>w klasie I, II i III po 14 godzin w ciągu roku</t>
  </si>
  <si>
    <t>RELIGIA</t>
  </si>
  <si>
    <t>nauka jazdy samochodem  -  30 godzin na ucznia w klasie III</t>
  </si>
  <si>
    <t>praktyka zawodowa  -  po 4 tygodnie w klasie II i III</t>
  </si>
  <si>
    <t>Kwalifikacja MOT.05 "Obsługa, diagnozowanie oraz naprawa pojazdów samochodowych"  koniec klasy III</t>
  </si>
  <si>
    <t>Kwalifikacja MOT.06 "Organizacja i prowadzenie procesu obsługi pojazdów samochodowych" po I semestrze klasy IV</t>
  </si>
  <si>
    <t>sporzadził</t>
  </si>
  <si>
    <t>9 marzec 2022 r.</t>
  </si>
  <si>
    <r>
      <rPr>
        <b/>
        <sz val="20"/>
        <rFont val="Arial"/>
        <family val="2"/>
        <charset val="238"/>
      </rPr>
      <t>IV CT</t>
    </r>
    <r>
      <rPr>
        <b/>
        <sz val="18"/>
        <rFont val="Arial"/>
        <family val="2"/>
        <charset val="238"/>
      </rPr>
      <t xml:space="preserve">   (2022/2023)</t>
    </r>
  </si>
  <si>
    <t>Język niemiecki</t>
  </si>
  <si>
    <t>sporządził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</si>
</sst>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18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8" xfId="0" applyNumberFormat="1" applyFont="1" applyBorder="1"/>
    <xf numFmtId="0" fontId="5" fillId="0" borderId="0" xfId="0" applyFont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9" xfId="0" applyFont="1" applyBorder="1"/>
    <xf numFmtId="0" fontId="3" fillId="0" borderId="12" xfId="0" applyFont="1" applyBorder="1" applyAlignment="1">
      <alignment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4" fillId="0" borderId="14" xfId="0" applyFont="1" applyBorder="1" applyAlignment="1">
      <alignment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3" fillId="0" borderId="0" xfId="0" applyNumberFormat="1" applyFont="1"/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6" xfId="0" applyFont="1" applyBorder="1"/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6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/>
    <xf numFmtId="0" fontId="9" fillId="0" borderId="4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" fontId="1" fillId="0" borderId="57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1" fontId="1" fillId="0" borderId="58" xfId="0" applyNumberFormat="1" applyFont="1" applyBorder="1" applyAlignment="1">
      <alignment horizontal="center" vertical="center"/>
    </xf>
    <xf numFmtId="0" fontId="11" fillId="0" borderId="0" xfId="0" applyFont="1"/>
    <xf numFmtId="0" fontId="3" fillId="0" borderId="56" xfId="1" applyFont="1" applyBorder="1" applyAlignment="1">
      <alignment vertical="center" wrapText="1"/>
    </xf>
    <xf numFmtId="0" fontId="8" fillId="0" borderId="4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3" fillId="0" borderId="17" xfId="0" applyFont="1" applyBorder="1"/>
    <xf numFmtId="0" fontId="3" fillId="0" borderId="16" xfId="0" applyFont="1" applyBorder="1" applyAlignment="1">
      <alignment vertical="center" wrapText="1"/>
    </xf>
    <xf numFmtId="0" fontId="3" fillId="0" borderId="63" xfId="0" applyFont="1" applyBorder="1"/>
    <xf numFmtId="0" fontId="3" fillId="0" borderId="64" xfId="0" applyFont="1" applyBorder="1" applyAlignment="1">
      <alignment vertical="center" wrapText="1"/>
    </xf>
    <xf numFmtId="0" fontId="3" fillId="0" borderId="65" xfId="0" applyFont="1" applyBorder="1"/>
    <xf numFmtId="0" fontId="3" fillId="0" borderId="56" xfId="0" applyFont="1" applyBorder="1" applyAlignment="1">
      <alignment vertical="center" wrapText="1"/>
    </xf>
    <xf numFmtId="0" fontId="3" fillId="0" borderId="66" xfId="0" applyFont="1" applyBorder="1"/>
    <xf numFmtId="0" fontId="3" fillId="0" borderId="55" xfId="0" applyFont="1" applyBorder="1" applyAlignment="1">
      <alignment vertical="center" wrapText="1"/>
    </xf>
    <xf numFmtId="0" fontId="13" fillId="0" borderId="10" xfId="0" applyFont="1" applyBorder="1"/>
    <xf numFmtId="0" fontId="11" fillId="0" borderId="10" xfId="0" applyFont="1" applyBorder="1"/>
    <xf numFmtId="1" fontId="1" fillId="0" borderId="50" xfId="0" applyNumberFormat="1" applyFont="1" applyBorder="1" applyAlignment="1">
      <alignment horizontal="center" vertical="center"/>
    </xf>
    <xf numFmtId="0" fontId="14" fillId="0" borderId="10" xfId="0" applyFont="1" applyBorder="1"/>
    <xf numFmtId="0" fontId="15" fillId="0" borderId="0" xfId="0" applyFont="1"/>
    <xf numFmtId="0" fontId="16" fillId="0" borderId="68" xfId="0" applyFont="1" applyBorder="1"/>
    <xf numFmtId="0" fontId="16" fillId="0" borderId="22" xfId="0" applyFont="1" applyBorder="1"/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" fontId="1" fillId="0" borderId="2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74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1" fontId="1" fillId="0" borderId="77" xfId="0" applyNumberFormat="1" applyFont="1" applyBorder="1" applyAlignment="1">
      <alignment horizontal="center" vertical="center"/>
    </xf>
    <xf numFmtId="0" fontId="2" fillId="0" borderId="78" xfId="0" applyFont="1" applyBorder="1" applyAlignment="1">
      <alignment horizontal="center"/>
    </xf>
    <xf numFmtId="1" fontId="1" fillId="0" borderId="80" xfId="0" applyNumberFormat="1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15" fillId="0" borderId="1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" fontId="2" fillId="0" borderId="59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67" xfId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1" fontId="2" fillId="0" borderId="51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1" fontId="1" fillId="0" borderId="77" xfId="0" applyNumberFormat="1" applyFont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"/>
  <sheetViews>
    <sheetView topLeftCell="A16" zoomScale="80" zoomScaleNormal="80" workbookViewId="0">
      <selection activeCell="H53" sqref="H53"/>
    </sheetView>
  </sheetViews>
  <sheetFormatPr defaultColWidth="9.140625" defaultRowHeight="15"/>
  <cols>
    <col min="1" max="1" width="4.42578125" style="76" customWidth="1"/>
    <col min="2" max="2" width="43" style="76" customWidth="1"/>
    <col min="3" max="3" width="5.5703125" style="76" customWidth="1"/>
    <col min="4" max="4" width="3.42578125" style="76" bestFit="1" customWidth="1"/>
    <col min="5" max="5" width="6.85546875" style="76" customWidth="1"/>
    <col min="6" max="6" width="4.42578125" style="76" bestFit="1" customWidth="1"/>
    <col min="7" max="7" width="5.28515625" style="76" customWidth="1"/>
    <col min="8" max="8" width="3.42578125" style="76" bestFit="1" customWidth="1"/>
    <col min="9" max="9" width="6.85546875" style="76" customWidth="1"/>
    <col min="10" max="10" width="4.42578125" style="76" bestFit="1" customWidth="1"/>
    <col min="11" max="11" width="5" style="76" customWidth="1"/>
    <col min="12" max="12" width="3.42578125" style="76" bestFit="1" customWidth="1"/>
    <col min="13" max="13" width="6.28515625" style="76" customWidth="1"/>
    <col min="14" max="14" width="4.42578125" style="76" bestFit="1" customWidth="1"/>
    <col min="15" max="15" width="4.85546875" style="76" customWidth="1"/>
    <col min="16" max="16" width="3.42578125" style="76" bestFit="1" customWidth="1"/>
    <col min="17" max="17" width="6.5703125" style="76" customWidth="1"/>
    <col min="18" max="18" width="4.42578125" style="76" bestFit="1" customWidth="1"/>
    <col min="19" max="19" width="5" style="76" customWidth="1"/>
    <col min="20" max="20" width="5.28515625" style="76" customWidth="1"/>
    <col min="21" max="21" width="6.5703125" style="76" customWidth="1"/>
    <col min="22" max="22" width="4.42578125" style="76" bestFit="1" customWidth="1"/>
    <col min="23" max="23" width="10.7109375" style="76" bestFit="1" customWidth="1"/>
    <col min="24" max="24" width="11.5703125" style="76" bestFit="1" customWidth="1"/>
    <col min="25" max="25" width="7.28515625" style="76" customWidth="1"/>
    <col min="26" max="26" width="6.85546875" style="76" customWidth="1"/>
    <col min="27" max="27" width="6.140625" style="76" customWidth="1"/>
    <col min="28" max="28" width="6.28515625" style="76" customWidth="1"/>
    <col min="29" max="16384" width="9.140625" style="76"/>
  </cols>
  <sheetData>
    <row r="1" spans="1:29" ht="13.5" customHeight="1" thickBot="1">
      <c r="B1" s="92" t="s">
        <v>0</v>
      </c>
    </row>
    <row r="2" spans="1:29" ht="19.5" thickTop="1" thickBot="1">
      <c r="A2" s="1">
        <v>1</v>
      </c>
      <c r="B2" s="117" t="s">
        <v>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9"/>
      <c r="AC2" s="2"/>
    </row>
    <row r="3" spans="1:29" ht="27.75" thickTop="1" thickBot="1">
      <c r="A3" s="67"/>
      <c r="B3" s="68" t="s">
        <v>2</v>
      </c>
      <c r="C3" s="120" t="s">
        <v>3</v>
      </c>
      <c r="D3" s="121"/>
      <c r="E3" s="121"/>
      <c r="F3" s="122"/>
      <c r="G3" s="123" t="s">
        <v>4</v>
      </c>
      <c r="H3" s="124"/>
      <c r="I3" s="124"/>
      <c r="J3" s="125"/>
      <c r="K3" s="123" t="s">
        <v>5</v>
      </c>
      <c r="L3" s="124"/>
      <c r="M3" s="124"/>
      <c r="N3" s="125"/>
      <c r="O3" s="123" t="s">
        <v>6</v>
      </c>
      <c r="P3" s="124"/>
      <c r="Q3" s="124"/>
      <c r="R3" s="125"/>
      <c r="S3" s="123" t="s">
        <v>7</v>
      </c>
      <c r="T3" s="124"/>
      <c r="U3" s="124"/>
      <c r="V3" s="125"/>
      <c r="W3" s="126" t="s">
        <v>8</v>
      </c>
      <c r="X3" s="127"/>
      <c r="Y3" s="127"/>
      <c r="Z3" s="127"/>
      <c r="AA3" s="127"/>
      <c r="AB3" s="128"/>
      <c r="AC3" s="3"/>
    </row>
    <row r="4" spans="1:29" ht="16.5" thickTop="1" thickBot="1">
      <c r="A4" s="26"/>
      <c r="B4" s="63"/>
      <c r="C4" s="133" t="s">
        <v>9</v>
      </c>
      <c r="D4" s="134"/>
      <c r="E4" s="134"/>
      <c r="F4" s="135"/>
      <c r="G4" s="136" t="s">
        <v>10</v>
      </c>
      <c r="H4" s="137"/>
      <c r="I4" s="137"/>
      <c r="J4" s="138"/>
      <c r="K4" s="136" t="s">
        <v>11</v>
      </c>
      <c r="L4" s="137"/>
      <c r="M4" s="137"/>
      <c r="N4" s="138"/>
      <c r="O4" s="136" t="s">
        <v>12</v>
      </c>
      <c r="P4" s="137"/>
      <c r="Q4" s="137"/>
      <c r="R4" s="137"/>
      <c r="S4" s="137"/>
      <c r="T4" s="137"/>
      <c r="U4" s="137"/>
      <c r="V4" s="138"/>
      <c r="W4" s="64"/>
      <c r="X4" s="65"/>
      <c r="Y4" s="65"/>
      <c r="Z4" s="65"/>
      <c r="AA4" s="65"/>
      <c r="AB4" s="66"/>
      <c r="AC4" s="3"/>
    </row>
    <row r="5" spans="1:29" ht="15.75" thickTop="1">
      <c r="A5" s="4" t="s">
        <v>13</v>
      </c>
      <c r="B5" s="5" t="s">
        <v>14</v>
      </c>
      <c r="C5" s="6" t="s">
        <v>15</v>
      </c>
      <c r="D5" s="7" t="s">
        <v>16</v>
      </c>
      <c r="E5" s="7" t="s">
        <v>17</v>
      </c>
      <c r="F5" s="8" t="s">
        <v>18</v>
      </c>
      <c r="G5" s="6" t="s">
        <v>15</v>
      </c>
      <c r="H5" s="7" t="s">
        <v>16</v>
      </c>
      <c r="I5" s="7" t="s">
        <v>17</v>
      </c>
      <c r="J5" s="8" t="s">
        <v>18</v>
      </c>
      <c r="K5" s="6" t="s">
        <v>15</v>
      </c>
      <c r="L5" s="7" t="s">
        <v>16</v>
      </c>
      <c r="M5" s="7" t="s">
        <v>17</v>
      </c>
      <c r="N5" s="8" t="s">
        <v>18</v>
      </c>
      <c r="O5" s="6" t="s">
        <v>15</v>
      </c>
      <c r="P5" s="7" t="s">
        <v>16</v>
      </c>
      <c r="Q5" s="7" t="s">
        <v>17</v>
      </c>
      <c r="R5" s="8" t="s">
        <v>18</v>
      </c>
      <c r="S5" s="6" t="s">
        <v>15</v>
      </c>
      <c r="T5" s="7" t="s">
        <v>16</v>
      </c>
      <c r="U5" s="7" t="s">
        <v>17</v>
      </c>
      <c r="V5" s="8" t="s">
        <v>18</v>
      </c>
      <c r="W5" s="101" t="s">
        <v>15</v>
      </c>
      <c r="X5" s="102" t="s">
        <v>16</v>
      </c>
      <c r="Y5" s="9" t="s">
        <v>15</v>
      </c>
      <c r="Z5" s="139" t="s">
        <v>19</v>
      </c>
      <c r="AA5" s="101" t="s">
        <v>16</v>
      </c>
      <c r="AB5" s="139" t="s">
        <v>19</v>
      </c>
      <c r="AC5" s="10"/>
    </row>
    <row r="6" spans="1:29">
      <c r="A6" s="11"/>
      <c r="B6" s="5" t="s">
        <v>20</v>
      </c>
      <c r="C6" s="12"/>
      <c r="D6" s="13"/>
      <c r="E6" s="13"/>
      <c r="F6" s="14"/>
      <c r="G6" s="12"/>
      <c r="H6" s="13"/>
      <c r="I6" s="13"/>
      <c r="J6" s="14"/>
      <c r="K6" s="12"/>
      <c r="L6" s="13"/>
      <c r="M6" s="13"/>
      <c r="N6" s="14"/>
      <c r="O6" s="12"/>
      <c r="P6" s="13"/>
      <c r="Q6" s="13"/>
      <c r="R6" s="14"/>
      <c r="S6" s="12"/>
      <c r="T6" s="13"/>
      <c r="U6" s="13"/>
      <c r="V6" s="14"/>
      <c r="W6" s="12" t="s">
        <v>21</v>
      </c>
      <c r="X6" s="14" t="s">
        <v>22</v>
      </c>
      <c r="Y6" s="15"/>
      <c r="Z6" s="140"/>
      <c r="AA6" s="12"/>
      <c r="AB6" s="140"/>
      <c r="AC6" s="16"/>
    </row>
    <row r="7" spans="1:29" ht="11.25" customHeight="1" thickBot="1">
      <c r="A7" s="17">
        <v>1</v>
      </c>
      <c r="B7" s="18">
        <v>2</v>
      </c>
      <c r="C7" s="17">
        <v>3</v>
      </c>
      <c r="D7" s="19">
        <v>4</v>
      </c>
      <c r="E7" s="19">
        <v>5</v>
      </c>
      <c r="F7" s="20">
        <v>6</v>
      </c>
      <c r="G7" s="17">
        <v>5</v>
      </c>
      <c r="H7" s="19">
        <v>6</v>
      </c>
      <c r="I7" s="19">
        <v>9</v>
      </c>
      <c r="J7" s="20">
        <v>10</v>
      </c>
      <c r="K7" s="17">
        <v>7</v>
      </c>
      <c r="L7" s="19">
        <v>8</v>
      </c>
      <c r="M7" s="19">
        <v>9</v>
      </c>
      <c r="N7" s="20">
        <v>10</v>
      </c>
      <c r="O7" s="17">
        <v>9</v>
      </c>
      <c r="P7" s="19">
        <v>10</v>
      </c>
      <c r="Q7" s="19">
        <v>13</v>
      </c>
      <c r="R7" s="20">
        <v>14</v>
      </c>
      <c r="S7" s="17">
        <v>11</v>
      </c>
      <c r="T7" s="19">
        <v>12</v>
      </c>
      <c r="U7" s="19">
        <v>13</v>
      </c>
      <c r="V7" s="20">
        <v>14</v>
      </c>
      <c r="W7" s="17">
        <v>13</v>
      </c>
      <c r="X7" s="21">
        <v>14</v>
      </c>
      <c r="Y7" s="22">
        <v>15</v>
      </c>
      <c r="Z7" s="23">
        <v>16</v>
      </c>
      <c r="AA7" s="24">
        <v>17</v>
      </c>
      <c r="AB7" s="23">
        <v>18</v>
      </c>
      <c r="AC7" s="25"/>
    </row>
    <row r="8" spans="1:29" ht="18.75" thickTop="1">
      <c r="A8" s="26">
        <v>1</v>
      </c>
      <c r="B8" s="27" t="s">
        <v>23</v>
      </c>
      <c r="C8" s="57">
        <v>3</v>
      </c>
      <c r="D8" s="45"/>
      <c r="E8" s="28">
        <f t="shared" ref="E8:F23" si="0">C8*33</f>
        <v>99</v>
      </c>
      <c r="F8" s="29">
        <f t="shared" si="0"/>
        <v>0</v>
      </c>
      <c r="G8" s="57">
        <v>3</v>
      </c>
      <c r="H8" s="45"/>
      <c r="I8" s="28">
        <f t="shared" ref="I8:J23" si="1">G8*33</f>
        <v>99</v>
      </c>
      <c r="J8" s="29">
        <f t="shared" si="1"/>
        <v>0</v>
      </c>
      <c r="K8" s="57">
        <v>3</v>
      </c>
      <c r="L8" s="45"/>
      <c r="M8" s="28">
        <v>92</v>
      </c>
      <c r="N8" s="29">
        <f>L8*30</f>
        <v>0</v>
      </c>
      <c r="O8" s="57">
        <v>2</v>
      </c>
      <c r="P8" s="45"/>
      <c r="Q8" s="30">
        <f>O8*13</f>
        <v>26</v>
      </c>
      <c r="R8" s="30">
        <f>P8*13</f>
        <v>0</v>
      </c>
      <c r="S8" s="57">
        <v>4</v>
      </c>
      <c r="T8" s="45"/>
      <c r="U8" s="30">
        <f>S8*13</f>
        <v>52</v>
      </c>
      <c r="V8" s="31">
        <f>T8*13</f>
        <v>0</v>
      </c>
      <c r="W8" s="46">
        <f>SUM(S8/2,O8/2,K8,C8,G8)</f>
        <v>12</v>
      </c>
      <c r="X8" s="46">
        <f>SUM(T8/2,P8/2,L8,D8,H8)</f>
        <v>0</v>
      </c>
      <c r="Y8" s="32">
        <f>SUM(E8,Q8,I8,M8,U8)</f>
        <v>368</v>
      </c>
      <c r="Z8" s="47">
        <v>360</v>
      </c>
      <c r="AA8" s="33">
        <f>SUM(F8,R8,J8,N8,V8)</f>
        <v>0</v>
      </c>
      <c r="AB8" s="47">
        <v>240</v>
      </c>
      <c r="AC8" s="3"/>
    </row>
    <row r="9" spans="1:29" ht="18">
      <c r="A9" s="34">
        <v>2</v>
      </c>
      <c r="B9" s="35" t="s">
        <v>24</v>
      </c>
      <c r="C9" s="58">
        <v>2</v>
      </c>
      <c r="D9" s="45"/>
      <c r="E9" s="28">
        <f t="shared" si="0"/>
        <v>66</v>
      </c>
      <c r="F9" s="29">
        <f t="shared" si="0"/>
        <v>0</v>
      </c>
      <c r="G9" s="58">
        <v>2</v>
      </c>
      <c r="H9" s="45"/>
      <c r="I9" s="28">
        <f t="shared" si="1"/>
        <v>66</v>
      </c>
      <c r="J9" s="29">
        <f t="shared" si="1"/>
        <v>0</v>
      </c>
      <c r="K9" s="58">
        <v>2</v>
      </c>
      <c r="L9" s="45"/>
      <c r="M9" s="28">
        <v>61</v>
      </c>
      <c r="N9" s="29">
        <f t="shared" ref="M9:N23" si="2">L9*30</f>
        <v>0</v>
      </c>
      <c r="O9" s="58">
        <v>2</v>
      </c>
      <c r="P9" s="45"/>
      <c r="Q9" s="30">
        <f t="shared" ref="Q9:R23" si="3">O9*13</f>
        <v>26</v>
      </c>
      <c r="R9" s="30">
        <f t="shared" si="3"/>
        <v>0</v>
      </c>
      <c r="S9" s="58">
        <v>4</v>
      </c>
      <c r="T9" s="45"/>
      <c r="U9" s="30">
        <f t="shared" ref="U9:V23" si="4">S9*13</f>
        <v>52</v>
      </c>
      <c r="V9" s="31">
        <f t="shared" si="4"/>
        <v>0</v>
      </c>
      <c r="W9" s="141">
        <f>SUM(C9:C10,G9:G10,K9:K10,S9/2,S10/2,O9/2,O10/2)</f>
        <v>15</v>
      </c>
      <c r="X9" s="48">
        <f t="shared" ref="X9:X38" si="5">SUM(T9/2,P9/2,L9,D9,H9)</f>
        <v>0</v>
      </c>
      <c r="Y9" s="142">
        <f>SUM(E9:E10,I9:I10,Q9:Q10,M9:M10,U9:U10)</f>
        <v>450</v>
      </c>
      <c r="Z9" s="144">
        <v>450</v>
      </c>
      <c r="AA9" s="36">
        <f t="shared" ref="AA9:AA38" si="6">SUM(F9,R9,J9,N9,V9)</f>
        <v>0</v>
      </c>
      <c r="AB9" s="99">
        <v>180</v>
      </c>
      <c r="AC9" s="3"/>
    </row>
    <row r="10" spans="1:29" ht="18">
      <c r="A10" s="34">
        <v>3</v>
      </c>
      <c r="B10" s="35" t="s">
        <v>25</v>
      </c>
      <c r="C10" s="58">
        <v>1</v>
      </c>
      <c r="D10" s="45"/>
      <c r="E10" s="28">
        <f t="shared" si="0"/>
        <v>33</v>
      </c>
      <c r="F10" s="29">
        <f t="shared" si="0"/>
        <v>0</v>
      </c>
      <c r="G10" s="58">
        <v>1</v>
      </c>
      <c r="H10" s="45"/>
      <c r="I10" s="28">
        <f t="shared" si="1"/>
        <v>33</v>
      </c>
      <c r="J10" s="29">
        <f t="shared" si="1"/>
        <v>0</v>
      </c>
      <c r="K10" s="58">
        <v>2</v>
      </c>
      <c r="L10" s="45"/>
      <c r="M10" s="28">
        <v>61</v>
      </c>
      <c r="N10" s="29">
        <f t="shared" si="2"/>
        <v>0</v>
      </c>
      <c r="O10" s="58">
        <v>1</v>
      </c>
      <c r="P10" s="45"/>
      <c r="Q10" s="30">
        <f t="shared" si="3"/>
        <v>13</v>
      </c>
      <c r="R10" s="30">
        <f t="shared" si="3"/>
        <v>0</v>
      </c>
      <c r="S10" s="58">
        <v>3</v>
      </c>
      <c r="T10" s="45"/>
      <c r="U10" s="30">
        <f t="shared" si="4"/>
        <v>39</v>
      </c>
      <c r="V10" s="31">
        <f t="shared" si="4"/>
        <v>0</v>
      </c>
      <c r="W10" s="141"/>
      <c r="X10" s="48">
        <f t="shared" si="5"/>
        <v>0</v>
      </c>
      <c r="Y10" s="143"/>
      <c r="Z10" s="145"/>
      <c r="AA10" s="36">
        <f t="shared" si="6"/>
        <v>0</v>
      </c>
      <c r="AB10" s="100">
        <v>180</v>
      </c>
      <c r="AC10" s="3"/>
    </row>
    <row r="11" spans="1:29" ht="18">
      <c r="A11" s="34">
        <v>4</v>
      </c>
      <c r="B11" s="35" t="s">
        <v>26</v>
      </c>
      <c r="C11" s="58">
        <v>1</v>
      </c>
      <c r="D11" s="45"/>
      <c r="E11" s="28">
        <f t="shared" si="0"/>
        <v>33</v>
      </c>
      <c r="F11" s="29">
        <f t="shared" si="0"/>
        <v>0</v>
      </c>
      <c r="G11" s="58"/>
      <c r="H11" s="45"/>
      <c r="I11" s="28">
        <f t="shared" si="1"/>
        <v>0</v>
      </c>
      <c r="J11" s="29">
        <f t="shared" si="1"/>
        <v>0</v>
      </c>
      <c r="K11" s="58"/>
      <c r="L11" s="45"/>
      <c r="M11" s="28">
        <f t="shared" si="2"/>
        <v>0</v>
      </c>
      <c r="N11" s="29">
        <f t="shared" si="2"/>
        <v>0</v>
      </c>
      <c r="O11" s="58"/>
      <c r="P11" s="45"/>
      <c r="Q11" s="30">
        <f t="shared" si="3"/>
        <v>0</v>
      </c>
      <c r="R11" s="30">
        <f t="shared" si="3"/>
        <v>0</v>
      </c>
      <c r="S11" s="58"/>
      <c r="T11" s="45"/>
      <c r="U11" s="30">
        <f t="shared" si="4"/>
        <v>0</v>
      </c>
      <c r="V11" s="31">
        <f t="shared" si="4"/>
        <v>0</v>
      </c>
      <c r="W11" s="49">
        <f>SUM(S11/2,O11/2,K11,C11,G11)</f>
        <v>1</v>
      </c>
      <c r="X11" s="48"/>
      <c r="Y11" s="98">
        <f>SUM(E11,I11,Q11,M11,U11)</f>
        <v>33</v>
      </c>
      <c r="Z11" s="50">
        <v>30</v>
      </c>
      <c r="AA11" s="146"/>
      <c r="AB11" s="147"/>
      <c r="AC11" s="3"/>
    </row>
    <row r="12" spans="1:29" ht="18">
      <c r="A12" s="34">
        <v>5</v>
      </c>
      <c r="B12" s="35" t="s">
        <v>27</v>
      </c>
      <c r="C12" s="58">
        <v>2</v>
      </c>
      <c r="D12" s="45"/>
      <c r="E12" s="28">
        <f t="shared" si="0"/>
        <v>66</v>
      </c>
      <c r="F12" s="29">
        <f t="shared" si="0"/>
        <v>0</v>
      </c>
      <c r="G12" s="58"/>
      <c r="H12" s="45"/>
      <c r="I12" s="28">
        <f t="shared" si="1"/>
        <v>0</v>
      </c>
      <c r="J12" s="29">
        <f t="shared" si="1"/>
        <v>0</v>
      </c>
      <c r="K12" s="58"/>
      <c r="L12" s="45"/>
      <c r="M12" s="28">
        <f t="shared" si="2"/>
        <v>0</v>
      </c>
      <c r="N12" s="29">
        <f t="shared" si="2"/>
        <v>0</v>
      </c>
      <c r="O12" s="58"/>
      <c r="P12" s="45"/>
      <c r="Q12" s="30">
        <f t="shared" si="3"/>
        <v>0</v>
      </c>
      <c r="R12" s="30">
        <f t="shared" si="3"/>
        <v>0</v>
      </c>
      <c r="S12" s="58"/>
      <c r="T12" s="45"/>
      <c r="U12" s="30">
        <f t="shared" si="4"/>
        <v>0</v>
      </c>
      <c r="V12" s="31">
        <f t="shared" si="4"/>
        <v>0</v>
      </c>
      <c r="W12" s="49">
        <f t="shared" ref="W12:W38" si="7">SUM(S12/2,O12/2,K12,C12,G12)</f>
        <v>2</v>
      </c>
      <c r="X12" s="48">
        <f t="shared" si="5"/>
        <v>0</v>
      </c>
      <c r="Y12" s="98">
        <f>SUM(E12,I12,Q12,M12,U12)</f>
        <v>66</v>
      </c>
      <c r="Z12" s="51">
        <v>60</v>
      </c>
      <c r="AA12" s="36">
        <f t="shared" si="6"/>
        <v>0</v>
      </c>
      <c r="AB12" s="51">
        <v>240</v>
      </c>
      <c r="AC12" s="3"/>
    </row>
    <row r="13" spans="1:29" ht="18">
      <c r="A13" s="34">
        <v>6</v>
      </c>
      <c r="B13" s="35" t="s">
        <v>28</v>
      </c>
      <c r="C13" s="58">
        <v>1</v>
      </c>
      <c r="D13" s="45"/>
      <c r="E13" s="28">
        <f t="shared" si="0"/>
        <v>33</v>
      </c>
      <c r="F13" s="29">
        <f t="shared" si="0"/>
        <v>0</v>
      </c>
      <c r="G13" s="58"/>
      <c r="H13" s="45"/>
      <c r="I13" s="28">
        <f t="shared" si="1"/>
        <v>0</v>
      </c>
      <c r="J13" s="29">
        <f t="shared" si="1"/>
        <v>0</v>
      </c>
      <c r="K13" s="58"/>
      <c r="L13" s="45"/>
      <c r="M13" s="28">
        <f t="shared" si="2"/>
        <v>0</v>
      </c>
      <c r="N13" s="29">
        <f t="shared" si="2"/>
        <v>0</v>
      </c>
      <c r="O13" s="58"/>
      <c r="P13" s="45"/>
      <c r="Q13" s="30">
        <f t="shared" si="3"/>
        <v>0</v>
      </c>
      <c r="R13" s="30">
        <f t="shared" si="3"/>
        <v>0</v>
      </c>
      <c r="S13" s="58"/>
      <c r="T13" s="45"/>
      <c r="U13" s="30">
        <f t="shared" si="4"/>
        <v>0</v>
      </c>
      <c r="V13" s="31">
        <f t="shared" si="4"/>
        <v>0</v>
      </c>
      <c r="W13" s="49">
        <f>SUM(S13/2,O13/2,K13,C13,G13)</f>
        <v>1</v>
      </c>
      <c r="X13" s="48">
        <f t="shared" si="5"/>
        <v>0</v>
      </c>
      <c r="Y13" s="98">
        <f t="shared" ref="Y13:Y38" si="8">SUM(E13,I13,Q13,M13,U13)</f>
        <v>33</v>
      </c>
      <c r="Z13" s="52">
        <v>30</v>
      </c>
      <c r="AA13" s="36">
        <f t="shared" si="6"/>
        <v>0</v>
      </c>
      <c r="AB13" s="50">
        <v>180</v>
      </c>
      <c r="AC13" s="3"/>
    </row>
    <row r="14" spans="1:29" ht="18">
      <c r="A14" s="34">
        <v>7</v>
      </c>
      <c r="B14" s="35" t="s">
        <v>29</v>
      </c>
      <c r="C14" s="58">
        <v>1</v>
      </c>
      <c r="D14" s="45"/>
      <c r="E14" s="28">
        <f t="shared" si="0"/>
        <v>33</v>
      </c>
      <c r="F14" s="29">
        <f t="shared" si="0"/>
        <v>0</v>
      </c>
      <c r="G14" s="58">
        <v>1</v>
      </c>
      <c r="H14" s="45"/>
      <c r="I14" s="28">
        <f t="shared" si="1"/>
        <v>33</v>
      </c>
      <c r="J14" s="29">
        <f t="shared" si="1"/>
        <v>0</v>
      </c>
      <c r="K14" s="58"/>
      <c r="L14" s="45"/>
      <c r="M14" s="28">
        <f t="shared" si="2"/>
        <v>0</v>
      </c>
      <c r="N14" s="29">
        <f t="shared" si="2"/>
        <v>0</v>
      </c>
      <c r="O14" s="58"/>
      <c r="P14" s="45"/>
      <c r="Q14" s="30">
        <f t="shared" si="3"/>
        <v>0</v>
      </c>
      <c r="R14" s="30">
        <f t="shared" si="3"/>
        <v>0</v>
      </c>
      <c r="S14" s="58"/>
      <c r="T14" s="45"/>
      <c r="U14" s="30">
        <f t="shared" si="4"/>
        <v>0</v>
      </c>
      <c r="V14" s="31">
        <f t="shared" si="4"/>
        <v>0</v>
      </c>
      <c r="W14" s="49">
        <f t="shared" si="7"/>
        <v>2</v>
      </c>
      <c r="X14" s="48"/>
      <c r="Y14" s="98">
        <f t="shared" si="8"/>
        <v>66</v>
      </c>
      <c r="Z14" s="51">
        <v>60</v>
      </c>
      <c r="AA14" s="146"/>
      <c r="AB14" s="147"/>
      <c r="AC14" s="3"/>
    </row>
    <row r="15" spans="1:29" ht="18">
      <c r="A15" s="34">
        <v>8</v>
      </c>
      <c r="B15" s="35" t="s">
        <v>30</v>
      </c>
      <c r="C15" s="58">
        <v>1</v>
      </c>
      <c r="D15" s="45"/>
      <c r="E15" s="28">
        <f t="shared" si="0"/>
        <v>33</v>
      </c>
      <c r="F15" s="29">
        <f t="shared" si="0"/>
        <v>0</v>
      </c>
      <c r="G15" s="58"/>
      <c r="H15" s="45"/>
      <c r="I15" s="28">
        <f t="shared" si="1"/>
        <v>0</v>
      </c>
      <c r="J15" s="29">
        <f t="shared" si="1"/>
        <v>0</v>
      </c>
      <c r="K15" s="58"/>
      <c r="L15" s="45"/>
      <c r="M15" s="28">
        <f t="shared" si="2"/>
        <v>0</v>
      </c>
      <c r="N15" s="29">
        <f t="shared" si="2"/>
        <v>0</v>
      </c>
      <c r="O15" s="58"/>
      <c r="P15" s="45"/>
      <c r="Q15" s="30">
        <f t="shared" si="3"/>
        <v>0</v>
      </c>
      <c r="R15" s="30">
        <f t="shared" si="3"/>
        <v>0</v>
      </c>
      <c r="S15" s="58"/>
      <c r="T15" s="45"/>
      <c r="U15" s="30">
        <f t="shared" si="4"/>
        <v>0</v>
      </c>
      <c r="V15" s="31">
        <f t="shared" si="4"/>
        <v>0</v>
      </c>
      <c r="W15" s="49">
        <f t="shared" si="7"/>
        <v>1</v>
      </c>
      <c r="X15" s="48">
        <f t="shared" si="5"/>
        <v>0</v>
      </c>
      <c r="Y15" s="98">
        <f t="shared" si="8"/>
        <v>33</v>
      </c>
      <c r="Z15" s="51">
        <v>30</v>
      </c>
      <c r="AA15" s="36">
        <f t="shared" si="6"/>
        <v>0</v>
      </c>
      <c r="AB15" s="52">
        <v>240</v>
      </c>
      <c r="AC15" s="3"/>
    </row>
    <row r="16" spans="1:29" ht="18">
      <c r="A16" s="34">
        <v>9</v>
      </c>
      <c r="B16" s="35" t="s">
        <v>31</v>
      </c>
      <c r="C16" s="58">
        <v>1</v>
      </c>
      <c r="D16" s="45"/>
      <c r="E16" s="28">
        <f t="shared" si="0"/>
        <v>33</v>
      </c>
      <c r="F16" s="29">
        <f t="shared" si="0"/>
        <v>0</v>
      </c>
      <c r="G16" s="58"/>
      <c r="H16" s="45"/>
      <c r="I16" s="28">
        <f t="shared" si="1"/>
        <v>0</v>
      </c>
      <c r="J16" s="29">
        <f t="shared" si="1"/>
        <v>0</v>
      </c>
      <c r="K16" s="58"/>
      <c r="L16" s="45"/>
      <c r="M16" s="28">
        <f t="shared" si="2"/>
        <v>0</v>
      </c>
      <c r="N16" s="29">
        <f t="shared" si="2"/>
        <v>0</v>
      </c>
      <c r="O16" s="58"/>
      <c r="P16" s="45"/>
      <c r="Q16" s="30">
        <f t="shared" si="3"/>
        <v>0</v>
      </c>
      <c r="R16" s="30">
        <f t="shared" si="3"/>
        <v>0</v>
      </c>
      <c r="S16" s="58"/>
      <c r="T16" s="45"/>
      <c r="U16" s="30">
        <f t="shared" si="4"/>
        <v>0</v>
      </c>
      <c r="V16" s="31">
        <f t="shared" si="4"/>
        <v>0</v>
      </c>
      <c r="W16" s="49">
        <f t="shared" si="7"/>
        <v>1</v>
      </c>
      <c r="X16" s="48">
        <f t="shared" si="5"/>
        <v>0</v>
      </c>
      <c r="Y16" s="98">
        <f t="shared" si="8"/>
        <v>33</v>
      </c>
      <c r="Z16" s="51">
        <v>30</v>
      </c>
      <c r="AA16" s="36">
        <f t="shared" si="6"/>
        <v>0</v>
      </c>
      <c r="AB16" s="51">
        <v>240</v>
      </c>
      <c r="AC16" s="3"/>
    </row>
    <row r="17" spans="1:29" ht="18">
      <c r="A17" s="34">
        <v>10</v>
      </c>
      <c r="B17" s="35" t="s">
        <v>32</v>
      </c>
      <c r="C17" s="58">
        <v>1</v>
      </c>
      <c r="D17" s="45"/>
      <c r="E17" s="28">
        <f t="shared" si="0"/>
        <v>33</v>
      </c>
      <c r="F17" s="29">
        <f t="shared" si="0"/>
        <v>0</v>
      </c>
      <c r="G17" s="58"/>
      <c r="H17" s="45"/>
      <c r="I17" s="28">
        <f t="shared" si="1"/>
        <v>0</v>
      </c>
      <c r="J17" s="29">
        <f t="shared" si="1"/>
        <v>0</v>
      </c>
      <c r="K17" s="58"/>
      <c r="L17" s="45"/>
      <c r="M17" s="28">
        <f t="shared" si="2"/>
        <v>0</v>
      </c>
      <c r="N17" s="29">
        <f t="shared" si="2"/>
        <v>0</v>
      </c>
      <c r="O17" s="58"/>
      <c r="P17" s="45"/>
      <c r="Q17" s="30">
        <f t="shared" si="3"/>
        <v>0</v>
      </c>
      <c r="R17" s="30">
        <f t="shared" si="3"/>
        <v>0</v>
      </c>
      <c r="S17" s="58"/>
      <c r="T17" s="45"/>
      <c r="U17" s="30">
        <f t="shared" si="4"/>
        <v>0</v>
      </c>
      <c r="V17" s="31">
        <f t="shared" si="4"/>
        <v>0</v>
      </c>
      <c r="W17" s="49">
        <f t="shared" si="7"/>
        <v>1</v>
      </c>
      <c r="X17" s="48">
        <f t="shared" si="5"/>
        <v>0</v>
      </c>
      <c r="Y17" s="98">
        <f t="shared" si="8"/>
        <v>33</v>
      </c>
      <c r="Z17" s="51">
        <v>30</v>
      </c>
      <c r="AA17" s="36">
        <f t="shared" si="6"/>
        <v>0</v>
      </c>
      <c r="AB17" s="51">
        <v>240</v>
      </c>
      <c r="AC17" s="3"/>
    </row>
    <row r="18" spans="1:29" ht="18">
      <c r="A18" s="34">
        <v>11</v>
      </c>
      <c r="B18" s="35" t="s">
        <v>33</v>
      </c>
      <c r="C18" s="58">
        <v>1</v>
      </c>
      <c r="D18" s="45"/>
      <c r="E18" s="28">
        <f t="shared" si="0"/>
        <v>33</v>
      </c>
      <c r="F18" s="29">
        <f t="shared" si="0"/>
        <v>0</v>
      </c>
      <c r="G18" s="58"/>
      <c r="H18" s="45">
        <v>2</v>
      </c>
      <c r="I18" s="28">
        <f t="shared" si="1"/>
        <v>0</v>
      </c>
      <c r="J18" s="29">
        <v>35</v>
      </c>
      <c r="K18" s="58"/>
      <c r="L18" s="45">
        <v>1</v>
      </c>
      <c r="M18" s="28">
        <f t="shared" si="2"/>
        <v>0</v>
      </c>
      <c r="N18" s="29">
        <v>61</v>
      </c>
      <c r="O18" s="58"/>
      <c r="P18" s="45">
        <v>4</v>
      </c>
      <c r="Q18" s="30">
        <f t="shared" si="3"/>
        <v>0</v>
      </c>
      <c r="R18" s="30">
        <v>90</v>
      </c>
      <c r="S18" s="58"/>
      <c r="T18" s="45">
        <v>6</v>
      </c>
      <c r="U18" s="30">
        <f t="shared" si="4"/>
        <v>0</v>
      </c>
      <c r="V18" s="31">
        <v>54</v>
      </c>
      <c r="W18" s="49">
        <f>SUM(S18/2,O18/2,K18,C18,G18)</f>
        <v>1</v>
      </c>
      <c r="X18" s="48">
        <f t="shared" si="5"/>
        <v>8</v>
      </c>
      <c r="Y18" s="98">
        <f t="shared" si="8"/>
        <v>33</v>
      </c>
      <c r="Z18" s="51">
        <v>30</v>
      </c>
      <c r="AA18" s="36">
        <f t="shared" si="6"/>
        <v>240</v>
      </c>
      <c r="AB18" s="51">
        <v>240</v>
      </c>
      <c r="AC18" s="3"/>
    </row>
    <row r="19" spans="1:29" ht="18">
      <c r="A19" s="34">
        <v>12</v>
      </c>
      <c r="B19" s="35" t="s">
        <v>34</v>
      </c>
      <c r="C19" s="58">
        <v>1</v>
      </c>
      <c r="D19" s="45">
        <v>1</v>
      </c>
      <c r="E19" s="28">
        <f t="shared" si="0"/>
        <v>33</v>
      </c>
      <c r="F19" s="29">
        <f t="shared" si="0"/>
        <v>33</v>
      </c>
      <c r="G19" s="58">
        <v>3</v>
      </c>
      <c r="H19" s="45">
        <v>1</v>
      </c>
      <c r="I19" s="28">
        <f t="shared" si="1"/>
        <v>99</v>
      </c>
      <c r="J19" s="29">
        <f t="shared" si="1"/>
        <v>33</v>
      </c>
      <c r="K19" s="58">
        <v>3</v>
      </c>
      <c r="L19" s="45">
        <v>2</v>
      </c>
      <c r="M19" s="28">
        <f t="shared" si="2"/>
        <v>90</v>
      </c>
      <c r="N19" s="29">
        <v>61</v>
      </c>
      <c r="O19" s="58">
        <v>2</v>
      </c>
      <c r="P19" s="45">
        <v>1</v>
      </c>
      <c r="Q19" s="30">
        <f t="shared" si="3"/>
        <v>26</v>
      </c>
      <c r="R19" s="30">
        <v>14</v>
      </c>
      <c r="S19" s="58">
        <v>4</v>
      </c>
      <c r="T19" s="45">
        <v>3</v>
      </c>
      <c r="U19" s="30">
        <f t="shared" si="4"/>
        <v>52</v>
      </c>
      <c r="V19" s="31">
        <f t="shared" si="4"/>
        <v>39</v>
      </c>
      <c r="W19" s="49">
        <f t="shared" si="7"/>
        <v>10</v>
      </c>
      <c r="X19" s="48">
        <f t="shared" si="5"/>
        <v>6</v>
      </c>
      <c r="Y19" s="98">
        <f t="shared" si="8"/>
        <v>300</v>
      </c>
      <c r="Z19" s="51">
        <v>300</v>
      </c>
      <c r="AA19" s="36">
        <f t="shared" si="6"/>
        <v>180</v>
      </c>
      <c r="AB19" s="50">
        <v>180</v>
      </c>
      <c r="AC19" s="3"/>
    </row>
    <row r="20" spans="1:29" ht="18">
      <c r="A20" s="34">
        <v>13</v>
      </c>
      <c r="B20" s="35" t="s">
        <v>35</v>
      </c>
      <c r="C20" s="58">
        <v>1</v>
      </c>
      <c r="D20" s="45"/>
      <c r="E20" s="28">
        <f t="shared" si="0"/>
        <v>33</v>
      </c>
      <c r="F20" s="29">
        <f t="shared" si="0"/>
        <v>0</v>
      </c>
      <c r="G20" s="58"/>
      <c r="H20" s="45"/>
      <c r="I20" s="28">
        <f t="shared" si="1"/>
        <v>0</v>
      </c>
      <c r="J20" s="29">
        <f t="shared" si="1"/>
        <v>0</v>
      </c>
      <c r="K20" s="58"/>
      <c r="L20" s="45"/>
      <c r="M20" s="28">
        <f t="shared" si="2"/>
        <v>0</v>
      </c>
      <c r="N20" s="29">
        <f t="shared" si="2"/>
        <v>0</v>
      </c>
      <c r="O20" s="58"/>
      <c r="P20" s="45"/>
      <c r="Q20" s="30">
        <f t="shared" si="3"/>
        <v>0</v>
      </c>
      <c r="R20" s="30">
        <f t="shared" si="3"/>
        <v>0</v>
      </c>
      <c r="S20" s="58"/>
      <c r="T20" s="45"/>
      <c r="U20" s="30">
        <f t="shared" si="4"/>
        <v>0</v>
      </c>
      <c r="V20" s="31">
        <f t="shared" si="4"/>
        <v>0</v>
      </c>
      <c r="W20" s="49">
        <f t="shared" si="7"/>
        <v>1</v>
      </c>
      <c r="X20" s="48">
        <f t="shared" si="5"/>
        <v>0</v>
      </c>
      <c r="Y20" s="98">
        <f t="shared" si="8"/>
        <v>33</v>
      </c>
      <c r="Z20" s="51">
        <v>30</v>
      </c>
      <c r="AA20" s="36">
        <f t="shared" si="6"/>
        <v>0</v>
      </c>
      <c r="AB20" s="51">
        <v>180</v>
      </c>
      <c r="AC20" s="3"/>
    </row>
    <row r="21" spans="1:29" ht="18.75" thickBot="1">
      <c r="A21" s="34">
        <v>14</v>
      </c>
      <c r="B21" s="35" t="s">
        <v>36</v>
      </c>
      <c r="C21" s="58">
        <v>3</v>
      </c>
      <c r="D21" s="45"/>
      <c r="E21" s="28">
        <f t="shared" si="0"/>
        <v>99</v>
      </c>
      <c r="F21" s="29">
        <f t="shared" si="0"/>
        <v>0</v>
      </c>
      <c r="G21" s="58">
        <v>3</v>
      </c>
      <c r="H21" s="45"/>
      <c r="I21" s="28">
        <f t="shared" si="1"/>
        <v>99</v>
      </c>
      <c r="J21" s="29">
        <f t="shared" si="1"/>
        <v>0</v>
      </c>
      <c r="K21" s="58">
        <v>3</v>
      </c>
      <c r="L21" s="45"/>
      <c r="M21" s="28">
        <f t="shared" si="2"/>
        <v>90</v>
      </c>
      <c r="N21" s="29">
        <f t="shared" si="2"/>
        <v>0</v>
      </c>
      <c r="O21" s="58">
        <v>3</v>
      </c>
      <c r="P21" s="45"/>
      <c r="Q21" s="30">
        <f t="shared" si="3"/>
        <v>39</v>
      </c>
      <c r="R21" s="30">
        <f t="shared" si="3"/>
        <v>0</v>
      </c>
      <c r="S21" s="58">
        <v>3</v>
      </c>
      <c r="T21" s="45"/>
      <c r="U21" s="30">
        <f t="shared" si="4"/>
        <v>39</v>
      </c>
      <c r="V21" s="31">
        <f t="shared" si="4"/>
        <v>0</v>
      </c>
      <c r="W21" s="49">
        <f t="shared" si="7"/>
        <v>12</v>
      </c>
      <c r="X21" s="53">
        <f t="shared" si="5"/>
        <v>0</v>
      </c>
      <c r="Y21" s="98">
        <f t="shared" si="8"/>
        <v>366</v>
      </c>
      <c r="Z21" s="51">
        <v>360</v>
      </c>
      <c r="AA21" s="129"/>
      <c r="AB21" s="130"/>
      <c r="AC21" s="3"/>
    </row>
    <row r="22" spans="1:29" ht="18.75" thickTop="1">
      <c r="A22" s="34">
        <v>15</v>
      </c>
      <c r="B22" s="35" t="s">
        <v>37</v>
      </c>
      <c r="C22" s="58">
        <v>1</v>
      </c>
      <c r="D22" s="45"/>
      <c r="E22" s="28">
        <f t="shared" si="0"/>
        <v>33</v>
      </c>
      <c r="F22" s="29">
        <f t="shared" si="0"/>
        <v>0</v>
      </c>
      <c r="G22" s="58"/>
      <c r="H22" s="45"/>
      <c r="I22" s="28">
        <f t="shared" si="1"/>
        <v>0</v>
      </c>
      <c r="J22" s="29">
        <f t="shared" si="1"/>
        <v>0</v>
      </c>
      <c r="K22" s="58"/>
      <c r="L22" s="45"/>
      <c r="M22" s="28">
        <f t="shared" si="2"/>
        <v>0</v>
      </c>
      <c r="N22" s="29">
        <f t="shared" si="2"/>
        <v>0</v>
      </c>
      <c r="O22" s="58"/>
      <c r="P22" s="45"/>
      <c r="Q22" s="30">
        <f t="shared" si="3"/>
        <v>0</v>
      </c>
      <c r="R22" s="30">
        <f t="shared" si="3"/>
        <v>0</v>
      </c>
      <c r="S22" s="58"/>
      <c r="T22" s="45"/>
      <c r="U22" s="30">
        <f t="shared" si="4"/>
        <v>0</v>
      </c>
      <c r="V22" s="31">
        <f t="shared" si="4"/>
        <v>0</v>
      </c>
      <c r="W22" s="49">
        <f t="shared" si="7"/>
        <v>1</v>
      </c>
      <c r="X22" s="48">
        <f t="shared" si="5"/>
        <v>0</v>
      </c>
      <c r="Y22" s="98">
        <f t="shared" si="8"/>
        <v>33</v>
      </c>
      <c r="Z22" s="51">
        <v>30</v>
      </c>
      <c r="AA22" s="131"/>
      <c r="AB22" s="132"/>
      <c r="AC22" s="3"/>
    </row>
    <row r="23" spans="1:29" ht="18.75" thickBot="1">
      <c r="A23" s="81">
        <v>16</v>
      </c>
      <c r="B23" s="82" t="s">
        <v>38</v>
      </c>
      <c r="C23" s="58">
        <v>1</v>
      </c>
      <c r="D23" s="45"/>
      <c r="E23" s="28">
        <f t="shared" si="0"/>
        <v>33</v>
      </c>
      <c r="F23" s="29">
        <f t="shared" si="0"/>
        <v>0</v>
      </c>
      <c r="G23" s="58">
        <v>1</v>
      </c>
      <c r="H23" s="45"/>
      <c r="I23" s="28">
        <f t="shared" si="1"/>
        <v>33</v>
      </c>
      <c r="J23" s="29">
        <f t="shared" si="1"/>
        <v>0</v>
      </c>
      <c r="K23" s="58">
        <v>1</v>
      </c>
      <c r="L23" s="45"/>
      <c r="M23" s="28">
        <f t="shared" si="2"/>
        <v>30</v>
      </c>
      <c r="N23" s="29">
        <f t="shared" si="2"/>
        <v>0</v>
      </c>
      <c r="O23" s="58">
        <v>1</v>
      </c>
      <c r="P23" s="45"/>
      <c r="Q23" s="30">
        <f t="shared" si="3"/>
        <v>13</v>
      </c>
      <c r="R23" s="30">
        <f t="shared" si="3"/>
        <v>0</v>
      </c>
      <c r="S23" s="58">
        <v>1</v>
      </c>
      <c r="T23" s="45"/>
      <c r="U23" s="30">
        <f t="shared" si="4"/>
        <v>13</v>
      </c>
      <c r="V23" s="31">
        <f t="shared" si="4"/>
        <v>0</v>
      </c>
      <c r="W23" s="54">
        <f t="shared" si="7"/>
        <v>4</v>
      </c>
      <c r="X23" s="53">
        <f t="shared" si="5"/>
        <v>0</v>
      </c>
      <c r="Y23" s="98">
        <f t="shared" si="8"/>
        <v>122</v>
      </c>
      <c r="Z23" s="50">
        <v>120</v>
      </c>
      <c r="AA23" s="131"/>
      <c r="AB23" s="132"/>
      <c r="AC23" s="3"/>
    </row>
    <row r="24" spans="1:29" ht="18.600000000000001" customHeight="1" thickTop="1" thickBot="1">
      <c r="A24" s="83">
        <v>17</v>
      </c>
      <c r="B24" s="84" t="s">
        <v>39</v>
      </c>
      <c r="C24" s="78">
        <v>1</v>
      </c>
      <c r="D24" s="55"/>
      <c r="E24" s="28">
        <f t="shared" ref="E24:F38" si="9">C24*33</f>
        <v>33</v>
      </c>
      <c r="F24" s="29">
        <f t="shared" si="9"/>
        <v>0</v>
      </c>
      <c r="G24" s="59"/>
      <c r="H24" s="55"/>
      <c r="I24" s="28">
        <f>G24*33</f>
        <v>0</v>
      </c>
      <c r="J24" s="29">
        <f t="shared" ref="J24:J38" si="10">H24*33</f>
        <v>0</v>
      </c>
      <c r="K24" s="59"/>
      <c r="L24" s="55"/>
      <c r="M24" s="28">
        <f>K24*30</f>
        <v>0</v>
      </c>
      <c r="N24" s="29">
        <f>L24*30</f>
        <v>0</v>
      </c>
      <c r="O24" s="59"/>
      <c r="P24" s="55"/>
      <c r="Q24" s="30">
        <f>O24*15</f>
        <v>0</v>
      </c>
      <c r="R24" s="30">
        <f>P24*15</f>
        <v>0</v>
      </c>
      <c r="S24" s="59"/>
      <c r="T24" s="55"/>
      <c r="U24" s="28">
        <f>S24*15</f>
        <v>0</v>
      </c>
      <c r="V24" s="31">
        <f>T24*15</f>
        <v>0</v>
      </c>
      <c r="W24" s="46">
        <f t="shared" si="7"/>
        <v>1</v>
      </c>
      <c r="X24" s="72">
        <f t="shared" si="5"/>
        <v>0</v>
      </c>
      <c r="Y24" s="91">
        <f>SUM(E24,I24,Q24,M24,U24)</f>
        <v>33</v>
      </c>
      <c r="Z24" s="148">
        <f>SUM(Y24:Y34)</f>
        <v>801</v>
      </c>
      <c r="AA24" s="162">
        <v>750</v>
      </c>
      <c r="AB24" s="163"/>
      <c r="AC24" s="3"/>
    </row>
    <row r="25" spans="1:29" ht="19.5" thickTop="1" thickBot="1">
      <c r="A25" s="85">
        <v>18</v>
      </c>
      <c r="B25" s="77" t="s">
        <v>40</v>
      </c>
      <c r="C25" s="79"/>
      <c r="D25" s="45"/>
      <c r="E25" s="28">
        <f t="shared" si="9"/>
        <v>0</v>
      </c>
      <c r="F25" s="29">
        <f t="shared" si="9"/>
        <v>0</v>
      </c>
      <c r="G25" s="57"/>
      <c r="H25" s="45"/>
      <c r="I25" s="28">
        <f t="shared" ref="I25:I38" si="11">G25*33</f>
        <v>0</v>
      </c>
      <c r="J25" s="29">
        <f t="shared" si="10"/>
        <v>0</v>
      </c>
      <c r="K25" s="57"/>
      <c r="L25" s="45"/>
      <c r="M25" s="28">
        <f t="shared" ref="M25:N38" si="12">K25*30</f>
        <v>0</v>
      </c>
      <c r="N25" s="29">
        <f t="shared" si="12"/>
        <v>0</v>
      </c>
      <c r="O25" s="57">
        <v>2</v>
      </c>
      <c r="P25" s="45"/>
      <c r="Q25" s="30">
        <f t="shared" ref="Q25:R38" si="13">O25*15</f>
        <v>30</v>
      </c>
      <c r="R25" s="30">
        <f t="shared" si="13"/>
        <v>0</v>
      </c>
      <c r="S25" s="57"/>
      <c r="T25" s="45"/>
      <c r="U25" s="28">
        <f t="shared" ref="U25:V38" si="14">S25*15</f>
        <v>0</v>
      </c>
      <c r="V25" s="31">
        <f t="shared" si="14"/>
        <v>0</v>
      </c>
      <c r="W25" s="46">
        <f t="shared" si="7"/>
        <v>1</v>
      </c>
      <c r="X25" s="72">
        <f t="shared" si="5"/>
        <v>0</v>
      </c>
      <c r="Y25" s="75">
        <f t="shared" si="8"/>
        <v>30</v>
      </c>
      <c r="Z25" s="149"/>
      <c r="AA25" s="164"/>
      <c r="AB25" s="165"/>
      <c r="AC25" s="3"/>
    </row>
    <row r="26" spans="1:29" ht="30" thickTop="1" thickBot="1">
      <c r="A26" s="85">
        <v>19</v>
      </c>
      <c r="B26" s="77" t="s">
        <v>41</v>
      </c>
      <c r="C26" s="79"/>
      <c r="D26" s="45"/>
      <c r="E26" s="28">
        <f t="shared" si="9"/>
        <v>0</v>
      </c>
      <c r="F26" s="29">
        <f t="shared" si="9"/>
        <v>0</v>
      </c>
      <c r="G26" s="57">
        <v>1</v>
      </c>
      <c r="H26" s="45"/>
      <c r="I26" s="28">
        <f t="shared" si="11"/>
        <v>33</v>
      </c>
      <c r="J26" s="29">
        <f t="shared" si="10"/>
        <v>0</v>
      </c>
      <c r="K26" s="57"/>
      <c r="L26" s="45"/>
      <c r="M26" s="28">
        <f t="shared" si="12"/>
        <v>0</v>
      </c>
      <c r="N26" s="29">
        <f t="shared" si="12"/>
        <v>0</v>
      </c>
      <c r="O26" s="57"/>
      <c r="P26" s="45"/>
      <c r="Q26" s="30">
        <f t="shared" si="13"/>
        <v>0</v>
      </c>
      <c r="R26" s="30">
        <f t="shared" si="13"/>
        <v>0</v>
      </c>
      <c r="S26" s="57"/>
      <c r="T26" s="45"/>
      <c r="U26" s="28">
        <f t="shared" si="14"/>
        <v>0</v>
      </c>
      <c r="V26" s="31">
        <f t="shared" si="14"/>
        <v>0</v>
      </c>
      <c r="W26" s="46">
        <f t="shared" si="7"/>
        <v>1</v>
      </c>
      <c r="X26" s="72">
        <f t="shared" si="5"/>
        <v>0</v>
      </c>
      <c r="Y26" s="75">
        <f t="shared" si="8"/>
        <v>33</v>
      </c>
      <c r="Z26" s="149"/>
      <c r="AA26" s="164"/>
      <c r="AB26" s="165"/>
      <c r="AC26" s="3"/>
    </row>
    <row r="27" spans="1:29" ht="19.5" thickTop="1" thickBot="1">
      <c r="A27" s="85">
        <v>20</v>
      </c>
      <c r="B27" s="77" t="s">
        <v>42</v>
      </c>
      <c r="C27" s="79"/>
      <c r="D27" s="45"/>
      <c r="E27" s="28">
        <f t="shared" si="9"/>
        <v>0</v>
      </c>
      <c r="F27" s="29">
        <f t="shared" si="9"/>
        <v>0</v>
      </c>
      <c r="G27" s="57"/>
      <c r="H27" s="45"/>
      <c r="I27" s="28">
        <f t="shared" si="11"/>
        <v>0</v>
      </c>
      <c r="J27" s="29">
        <f t="shared" si="10"/>
        <v>0</v>
      </c>
      <c r="K27" s="57"/>
      <c r="L27" s="45"/>
      <c r="M27" s="28">
        <f t="shared" si="12"/>
        <v>0</v>
      </c>
      <c r="N27" s="29">
        <f t="shared" si="12"/>
        <v>0</v>
      </c>
      <c r="O27" s="57">
        <v>2</v>
      </c>
      <c r="P27" s="45"/>
      <c r="Q27" s="30">
        <f t="shared" si="13"/>
        <v>30</v>
      </c>
      <c r="R27" s="30">
        <f t="shared" si="13"/>
        <v>0</v>
      </c>
      <c r="S27" s="57"/>
      <c r="T27" s="45"/>
      <c r="U27" s="28">
        <f t="shared" si="14"/>
        <v>0</v>
      </c>
      <c r="V27" s="31">
        <f t="shared" si="14"/>
        <v>0</v>
      </c>
      <c r="W27" s="46">
        <f t="shared" si="7"/>
        <v>1</v>
      </c>
      <c r="X27" s="72">
        <f t="shared" si="5"/>
        <v>0</v>
      </c>
      <c r="Y27" s="75">
        <f t="shared" si="8"/>
        <v>30</v>
      </c>
      <c r="Z27" s="149"/>
      <c r="AA27" s="164"/>
      <c r="AB27" s="165"/>
      <c r="AC27" s="3"/>
    </row>
    <row r="28" spans="1:29" ht="19.5" thickTop="1" thickBot="1">
      <c r="A28" s="85">
        <v>21</v>
      </c>
      <c r="B28" s="86" t="s">
        <v>43</v>
      </c>
      <c r="C28" s="79">
        <v>2</v>
      </c>
      <c r="D28" s="45"/>
      <c r="E28" s="28">
        <f t="shared" si="9"/>
        <v>66</v>
      </c>
      <c r="F28" s="29">
        <f t="shared" si="9"/>
        <v>0</v>
      </c>
      <c r="G28" s="57"/>
      <c r="H28" s="45"/>
      <c r="I28" s="28">
        <f t="shared" si="11"/>
        <v>0</v>
      </c>
      <c r="J28" s="29">
        <f t="shared" si="10"/>
        <v>0</v>
      </c>
      <c r="K28" s="57"/>
      <c r="L28" s="45"/>
      <c r="M28" s="28">
        <f t="shared" si="12"/>
        <v>0</v>
      </c>
      <c r="N28" s="29">
        <f t="shared" si="12"/>
        <v>0</v>
      </c>
      <c r="O28" s="57"/>
      <c r="P28" s="45"/>
      <c r="Q28" s="30">
        <f t="shared" si="13"/>
        <v>0</v>
      </c>
      <c r="R28" s="30">
        <f t="shared" si="13"/>
        <v>0</v>
      </c>
      <c r="S28" s="57"/>
      <c r="T28" s="45"/>
      <c r="U28" s="28">
        <f t="shared" si="14"/>
        <v>0</v>
      </c>
      <c r="V28" s="31">
        <f t="shared" si="14"/>
        <v>0</v>
      </c>
      <c r="W28" s="46">
        <f t="shared" si="7"/>
        <v>2</v>
      </c>
      <c r="X28" s="72">
        <f t="shared" si="5"/>
        <v>0</v>
      </c>
      <c r="Y28" s="75">
        <f t="shared" si="8"/>
        <v>66</v>
      </c>
      <c r="Z28" s="149"/>
      <c r="AA28" s="164"/>
      <c r="AB28" s="165"/>
      <c r="AC28" s="3"/>
    </row>
    <row r="29" spans="1:29" ht="19.5" thickTop="1" thickBot="1">
      <c r="A29" s="85">
        <v>22</v>
      </c>
      <c r="B29" s="86" t="s">
        <v>44</v>
      </c>
      <c r="C29" s="79">
        <v>1</v>
      </c>
      <c r="D29" s="45"/>
      <c r="E29" s="28">
        <f t="shared" si="9"/>
        <v>33</v>
      </c>
      <c r="F29" s="29">
        <f t="shared" si="9"/>
        <v>0</v>
      </c>
      <c r="G29" s="57">
        <v>1</v>
      </c>
      <c r="H29" s="45"/>
      <c r="I29" s="28">
        <f t="shared" si="11"/>
        <v>33</v>
      </c>
      <c r="J29" s="29">
        <f t="shared" si="10"/>
        <v>0</v>
      </c>
      <c r="K29" s="57"/>
      <c r="L29" s="45"/>
      <c r="M29" s="28">
        <f t="shared" si="12"/>
        <v>0</v>
      </c>
      <c r="N29" s="29">
        <f t="shared" si="12"/>
        <v>0</v>
      </c>
      <c r="O29" s="57"/>
      <c r="P29" s="45"/>
      <c r="Q29" s="30">
        <f t="shared" si="13"/>
        <v>0</v>
      </c>
      <c r="R29" s="30">
        <f t="shared" si="13"/>
        <v>0</v>
      </c>
      <c r="S29" s="57"/>
      <c r="T29" s="45"/>
      <c r="U29" s="28">
        <f t="shared" si="14"/>
        <v>0</v>
      </c>
      <c r="V29" s="31">
        <f t="shared" si="14"/>
        <v>0</v>
      </c>
      <c r="W29" s="46">
        <f t="shared" si="7"/>
        <v>2</v>
      </c>
      <c r="X29" s="72">
        <f t="shared" si="5"/>
        <v>0</v>
      </c>
      <c r="Y29" s="75">
        <f t="shared" si="8"/>
        <v>66</v>
      </c>
      <c r="Z29" s="149"/>
      <c r="AA29" s="164"/>
      <c r="AB29" s="165"/>
      <c r="AC29" s="3"/>
    </row>
    <row r="30" spans="1:29" ht="19.5" thickTop="1" thickBot="1">
      <c r="A30" s="85">
        <v>23</v>
      </c>
      <c r="B30" s="86" t="s">
        <v>45</v>
      </c>
      <c r="C30" s="79"/>
      <c r="D30" s="45"/>
      <c r="E30" s="28">
        <f t="shared" si="9"/>
        <v>0</v>
      </c>
      <c r="F30" s="29">
        <f t="shared" si="9"/>
        <v>0</v>
      </c>
      <c r="G30" s="57">
        <v>1</v>
      </c>
      <c r="H30" s="45"/>
      <c r="I30" s="28">
        <f t="shared" si="11"/>
        <v>33</v>
      </c>
      <c r="J30" s="29">
        <f t="shared" si="10"/>
        <v>0</v>
      </c>
      <c r="K30" s="57"/>
      <c r="L30" s="45"/>
      <c r="M30" s="28">
        <f t="shared" si="12"/>
        <v>0</v>
      </c>
      <c r="N30" s="29">
        <f t="shared" si="12"/>
        <v>0</v>
      </c>
      <c r="O30" s="57"/>
      <c r="P30" s="45"/>
      <c r="Q30" s="30">
        <f t="shared" si="13"/>
        <v>0</v>
      </c>
      <c r="R30" s="30">
        <f t="shared" si="13"/>
        <v>0</v>
      </c>
      <c r="S30" s="57"/>
      <c r="T30" s="45"/>
      <c r="U30" s="28">
        <f t="shared" si="14"/>
        <v>0</v>
      </c>
      <c r="V30" s="31">
        <f t="shared" si="14"/>
        <v>0</v>
      </c>
      <c r="W30" s="46">
        <f t="shared" si="7"/>
        <v>1</v>
      </c>
      <c r="X30" s="72">
        <f t="shared" si="5"/>
        <v>0</v>
      </c>
      <c r="Y30" s="75">
        <f t="shared" si="8"/>
        <v>33</v>
      </c>
      <c r="Z30" s="149"/>
      <c r="AA30" s="164"/>
      <c r="AB30" s="165"/>
      <c r="AC30" s="3"/>
    </row>
    <row r="31" spans="1:29" ht="19.5" thickTop="1" thickBot="1">
      <c r="A31" s="85">
        <v>24</v>
      </c>
      <c r="B31" s="86" t="s">
        <v>46</v>
      </c>
      <c r="C31" s="79">
        <v>2</v>
      </c>
      <c r="D31" s="45"/>
      <c r="E31" s="28">
        <f t="shared" si="9"/>
        <v>66</v>
      </c>
      <c r="F31" s="29">
        <f t="shared" si="9"/>
        <v>0</v>
      </c>
      <c r="G31" s="57">
        <v>2</v>
      </c>
      <c r="H31" s="45"/>
      <c r="I31" s="28">
        <f t="shared" si="11"/>
        <v>66</v>
      </c>
      <c r="J31" s="29">
        <f t="shared" si="10"/>
        <v>0</v>
      </c>
      <c r="K31" s="57">
        <v>1</v>
      </c>
      <c r="L31" s="45"/>
      <c r="M31" s="28">
        <f t="shared" si="12"/>
        <v>30</v>
      </c>
      <c r="N31" s="29">
        <f t="shared" si="12"/>
        <v>0</v>
      </c>
      <c r="O31" s="57"/>
      <c r="P31" s="45"/>
      <c r="Q31" s="30">
        <f t="shared" si="13"/>
        <v>0</v>
      </c>
      <c r="R31" s="30">
        <f t="shared" si="13"/>
        <v>0</v>
      </c>
      <c r="S31" s="57"/>
      <c r="T31" s="45"/>
      <c r="U31" s="28">
        <f t="shared" si="14"/>
        <v>0</v>
      </c>
      <c r="V31" s="31">
        <f t="shared" si="14"/>
        <v>0</v>
      </c>
      <c r="W31" s="46">
        <f t="shared" si="7"/>
        <v>5</v>
      </c>
      <c r="X31" s="72">
        <f t="shared" si="5"/>
        <v>0</v>
      </c>
      <c r="Y31" s="75">
        <f t="shared" si="8"/>
        <v>162</v>
      </c>
      <c r="Z31" s="149"/>
      <c r="AA31" s="164"/>
      <c r="AB31" s="165"/>
      <c r="AC31" s="3"/>
    </row>
    <row r="32" spans="1:29" ht="28.9" customHeight="1" thickTop="1" thickBot="1">
      <c r="A32" s="85">
        <v>25</v>
      </c>
      <c r="B32" s="86" t="s">
        <v>47</v>
      </c>
      <c r="C32" s="79"/>
      <c r="D32" s="45"/>
      <c r="E32" s="28">
        <f t="shared" si="9"/>
        <v>0</v>
      </c>
      <c r="F32" s="29">
        <f t="shared" si="9"/>
        <v>0</v>
      </c>
      <c r="G32" s="57">
        <v>3</v>
      </c>
      <c r="H32" s="45"/>
      <c r="I32" s="28">
        <f t="shared" si="11"/>
        <v>99</v>
      </c>
      <c r="J32" s="29">
        <f t="shared" si="10"/>
        <v>0</v>
      </c>
      <c r="K32" s="57">
        <v>2</v>
      </c>
      <c r="L32" s="45"/>
      <c r="M32" s="28">
        <f t="shared" si="12"/>
        <v>60</v>
      </c>
      <c r="N32" s="29">
        <f t="shared" si="12"/>
        <v>0</v>
      </c>
      <c r="O32" s="57"/>
      <c r="P32" s="45"/>
      <c r="Q32" s="30">
        <f t="shared" si="13"/>
        <v>0</v>
      </c>
      <c r="R32" s="30">
        <f t="shared" si="13"/>
        <v>0</v>
      </c>
      <c r="S32" s="57"/>
      <c r="T32" s="45"/>
      <c r="U32" s="28">
        <f t="shared" si="14"/>
        <v>0</v>
      </c>
      <c r="V32" s="31">
        <f t="shared" si="14"/>
        <v>0</v>
      </c>
      <c r="W32" s="46">
        <f t="shared" si="7"/>
        <v>5</v>
      </c>
      <c r="X32" s="72">
        <f t="shared" si="5"/>
        <v>0</v>
      </c>
      <c r="Y32" s="75">
        <f>SUM(E32,I32,Q32,M32,U32)</f>
        <v>159</v>
      </c>
      <c r="Z32" s="149"/>
      <c r="AA32" s="164"/>
      <c r="AB32" s="165"/>
      <c r="AC32" s="3"/>
    </row>
    <row r="33" spans="1:29" ht="30" thickTop="1" thickBot="1">
      <c r="A33" s="85">
        <v>26</v>
      </c>
      <c r="B33" s="86" t="s">
        <v>48</v>
      </c>
      <c r="C33" s="79">
        <v>1</v>
      </c>
      <c r="D33" s="45"/>
      <c r="E33" s="28">
        <f t="shared" si="9"/>
        <v>33</v>
      </c>
      <c r="F33" s="29">
        <f t="shared" si="9"/>
        <v>0</v>
      </c>
      <c r="G33" s="57">
        <v>2</v>
      </c>
      <c r="H33" s="45"/>
      <c r="I33" s="28">
        <f t="shared" si="11"/>
        <v>66</v>
      </c>
      <c r="J33" s="29">
        <f t="shared" si="10"/>
        <v>0</v>
      </c>
      <c r="K33" s="57"/>
      <c r="L33" s="45"/>
      <c r="M33" s="28">
        <f t="shared" si="12"/>
        <v>0</v>
      </c>
      <c r="N33" s="29">
        <f t="shared" si="12"/>
        <v>0</v>
      </c>
      <c r="O33" s="57"/>
      <c r="P33" s="45"/>
      <c r="Q33" s="30">
        <f t="shared" si="13"/>
        <v>0</v>
      </c>
      <c r="R33" s="30">
        <f t="shared" si="13"/>
        <v>0</v>
      </c>
      <c r="S33" s="57"/>
      <c r="T33" s="45"/>
      <c r="U33" s="28">
        <f t="shared" si="14"/>
        <v>0</v>
      </c>
      <c r="V33" s="31">
        <f t="shared" si="14"/>
        <v>0</v>
      </c>
      <c r="W33" s="46">
        <f t="shared" si="7"/>
        <v>3</v>
      </c>
      <c r="X33" s="72">
        <f t="shared" si="5"/>
        <v>0</v>
      </c>
      <c r="Y33" s="75">
        <f t="shared" ref="Y33:Y37" si="15">SUM(E33,I33,Q33,M33,U33)</f>
        <v>99</v>
      </c>
      <c r="Z33" s="149"/>
      <c r="AA33" s="164"/>
      <c r="AB33" s="165"/>
      <c r="AC33" s="3"/>
    </row>
    <row r="34" spans="1:29" ht="30" thickTop="1" thickBot="1">
      <c r="A34" s="85">
        <v>27</v>
      </c>
      <c r="B34" s="86" t="s">
        <v>49</v>
      </c>
      <c r="C34" s="79"/>
      <c r="D34" s="45"/>
      <c r="E34" s="28">
        <f t="shared" si="9"/>
        <v>0</v>
      </c>
      <c r="F34" s="29">
        <f t="shared" si="9"/>
        <v>0</v>
      </c>
      <c r="G34" s="57"/>
      <c r="H34" s="45"/>
      <c r="I34" s="28">
        <f t="shared" si="11"/>
        <v>0</v>
      </c>
      <c r="J34" s="29">
        <f t="shared" si="10"/>
        <v>0</v>
      </c>
      <c r="K34" s="57">
        <v>1</v>
      </c>
      <c r="L34" s="45"/>
      <c r="M34" s="28">
        <f t="shared" si="12"/>
        <v>30</v>
      </c>
      <c r="N34" s="29">
        <f t="shared" si="12"/>
        <v>0</v>
      </c>
      <c r="O34" s="57">
        <v>4</v>
      </c>
      <c r="P34" s="45"/>
      <c r="Q34" s="30">
        <f t="shared" si="13"/>
        <v>60</v>
      </c>
      <c r="R34" s="30">
        <f t="shared" si="13"/>
        <v>0</v>
      </c>
      <c r="S34" s="57"/>
      <c r="T34" s="45"/>
      <c r="U34" s="28">
        <f t="shared" si="14"/>
        <v>0</v>
      </c>
      <c r="V34" s="31">
        <f t="shared" si="14"/>
        <v>0</v>
      </c>
      <c r="W34" s="46">
        <f t="shared" si="7"/>
        <v>3</v>
      </c>
      <c r="X34" s="72">
        <f t="shared" si="5"/>
        <v>0</v>
      </c>
      <c r="Y34" s="75">
        <f t="shared" si="15"/>
        <v>90</v>
      </c>
      <c r="Z34" s="150"/>
      <c r="AA34" s="166"/>
      <c r="AB34" s="167"/>
      <c r="AC34" s="3"/>
    </row>
    <row r="35" spans="1:29" ht="19.5" thickTop="1" thickBot="1">
      <c r="A35" s="85">
        <v>28</v>
      </c>
      <c r="B35" s="86" t="s">
        <v>50</v>
      </c>
      <c r="C35" s="79"/>
      <c r="D35" s="45"/>
      <c r="E35" s="28">
        <f t="shared" si="9"/>
        <v>0</v>
      </c>
      <c r="F35" s="29">
        <f t="shared" si="9"/>
        <v>0</v>
      </c>
      <c r="G35" s="57">
        <v>4</v>
      </c>
      <c r="H35" s="45"/>
      <c r="I35" s="28">
        <f t="shared" si="11"/>
        <v>132</v>
      </c>
      <c r="J35" s="29">
        <f t="shared" si="10"/>
        <v>0</v>
      </c>
      <c r="K35" s="57">
        <v>4</v>
      </c>
      <c r="L35" s="45"/>
      <c r="M35" s="28">
        <f t="shared" si="12"/>
        <v>120</v>
      </c>
      <c r="N35" s="29">
        <f t="shared" si="12"/>
        <v>0</v>
      </c>
      <c r="O35" s="57"/>
      <c r="P35" s="45"/>
      <c r="Q35" s="30">
        <f t="shared" si="13"/>
        <v>0</v>
      </c>
      <c r="R35" s="30">
        <f t="shared" si="13"/>
        <v>0</v>
      </c>
      <c r="S35" s="57"/>
      <c r="T35" s="45"/>
      <c r="U35" s="28">
        <f t="shared" si="14"/>
        <v>0</v>
      </c>
      <c r="V35" s="31">
        <f t="shared" si="14"/>
        <v>0</v>
      </c>
      <c r="W35" s="46">
        <f t="shared" si="7"/>
        <v>8</v>
      </c>
      <c r="X35" s="72">
        <f t="shared" si="5"/>
        <v>0</v>
      </c>
      <c r="Y35" s="75">
        <f t="shared" si="15"/>
        <v>252</v>
      </c>
      <c r="Z35" s="148">
        <f>SUM(Y35:Y37)</f>
        <v>783</v>
      </c>
      <c r="AA35" s="162">
        <v>750</v>
      </c>
      <c r="AB35" s="163"/>
      <c r="AC35" s="3"/>
    </row>
    <row r="36" spans="1:29" ht="19.5" thickTop="1" thickBot="1">
      <c r="A36" s="85">
        <v>29</v>
      </c>
      <c r="B36" s="86" t="s">
        <v>51</v>
      </c>
      <c r="C36" s="79">
        <v>3</v>
      </c>
      <c r="D36" s="45"/>
      <c r="E36" s="28">
        <f t="shared" si="9"/>
        <v>99</v>
      </c>
      <c r="F36" s="29">
        <f t="shared" si="9"/>
        <v>0</v>
      </c>
      <c r="G36" s="57">
        <v>4</v>
      </c>
      <c r="H36" s="45"/>
      <c r="I36" s="28">
        <f t="shared" si="11"/>
        <v>132</v>
      </c>
      <c r="J36" s="29">
        <f t="shared" si="10"/>
        <v>0</v>
      </c>
      <c r="K36" s="57">
        <v>4</v>
      </c>
      <c r="L36" s="45"/>
      <c r="M36" s="28">
        <f t="shared" si="12"/>
        <v>120</v>
      </c>
      <c r="N36" s="29">
        <f t="shared" si="12"/>
        <v>0</v>
      </c>
      <c r="O36" s="57"/>
      <c r="P36" s="45"/>
      <c r="Q36" s="30">
        <f t="shared" si="13"/>
        <v>0</v>
      </c>
      <c r="R36" s="30">
        <f t="shared" si="13"/>
        <v>0</v>
      </c>
      <c r="S36" s="57"/>
      <c r="T36" s="45"/>
      <c r="U36" s="28">
        <f t="shared" si="14"/>
        <v>0</v>
      </c>
      <c r="V36" s="31">
        <f t="shared" si="14"/>
        <v>0</v>
      </c>
      <c r="W36" s="46">
        <f t="shared" si="7"/>
        <v>11</v>
      </c>
      <c r="X36" s="72">
        <f t="shared" si="5"/>
        <v>0</v>
      </c>
      <c r="Y36" s="75">
        <f t="shared" si="15"/>
        <v>351</v>
      </c>
      <c r="Z36" s="149"/>
      <c r="AA36" s="164"/>
      <c r="AB36" s="165"/>
      <c r="AC36" s="3"/>
    </row>
    <row r="37" spans="1:29" ht="30" thickTop="1" thickBot="1">
      <c r="A37" s="85">
        <v>30</v>
      </c>
      <c r="B37" s="86" t="s">
        <v>52</v>
      </c>
      <c r="C37" s="79"/>
      <c r="D37" s="45"/>
      <c r="E37" s="28">
        <f t="shared" si="9"/>
        <v>0</v>
      </c>
      <c r="F37" s="29">
        <f t="shared" si="9"/>
        <v>0</v>
      </c>
      <c r="G37" s="57"/>
      <c r="H37" s="45"/>
      <c r="I37" s="28">
        <f t="shared" si="11"/>
        <v>0</v>
      </c>
      <c r="J37" s="29">
        <f t="shared" si="10"/>
        <v>0</v>
      </c>
      <c r="K37" s="57">
        <v>3</v>
      </c>
      <c r="L37" s="45"/>
      <c r="M37" s="28">
        <f t="shared" si="12"/>
        <v>90</v>
      </c>
      <c r="N37" s="29">
        <f t="shared" si="12"/>
        <v>0</v>
      </c>
      <c r="O37" s="57">
        <v>6</v>
      </c>
      <c r="P37" s="45"/>
      <c r="Q37" s="30">
        <f t="shared" si="13"/>
        <v>90</v>
      </c>
      <c r="R37" s="30">
        <f t="shared" si="13"/>
        <v>0</v>
      </c>
      <c r="S37" s="57"/>
      <c r="T37" s="45"/>
      <c r="U37" s="28">
        <f t="shared" si="14"/>
        <v>0</v>
      </c>
      <c r="V37" s="31">
        <f t="shared" si="14"/>
        <v>0</v>
      </c>
      <c r="W37" s="46">
        <f t="shared" si="7"/>
        <v>6</v>
      </c>
      <c r="X37" s="72">
        <f t="shared" si="5"/>
        <v>0</v>
      </c>
      <c r="Y37" s="75">
        <f t="shared" si="15"/>
        <v>180</v>
      </c>
      <c r="Z37" s="150"/>
      <c r="AA37" s="168"/>
      <c r="AB37" s="169"/>
      <c r="AC37" s="3"/>
    </row>
    <row r="38" spans="1:29" ht="19.5" thickTop="1" thickBot="1">
      <c r="A38" s="87">
        <v>31</v>
      </c>
      <c r="B38" s="88" t="s">
        <v>53</v>
      </c>
      <c r="C38" s="80"/>
      <c r="D38" s="56"/>
      <c r="E38" s="28">
        <f t="shared" si="9"/>
        <v>0</v>
      </c>
      <c r="F38" s="29">
        <f t="shared" si="9"/>
        <v>0</v>
      </c>
      <c r="G38" s="60"/>
      <c r="H38" s="56"/>
      <c r="I38" s="28">
        <f t="shared" si="11"/>
        <v>0</v>
      </c>
      <c r="J38" s="29">
        <f t="shared" si="10"/>
        <v>0</v>
      </c>
      <c r="K38" s="60"/>
      <c r="L38" s="56">
        <v>2</v>
      </c>
      <c r="M38" s="28">
        <f t="shared" si="12"/>
        <v>0</v>
      </c>
      <c r="N38" s="29">
        <f t="shared" si="12"/>
        <v>60</v>
      </c>
      <c r="O38" s="60"/>
      <c r="P38" s="56">
        <v>1</v>
      </c>
      <c r="Q38" s="30">
        <f t="shared" si="13"/>
        <v>0</v>
      </c>
      <c r="R38" s="30">
        <f t="shared" si="13"/>
        <v>15</v>
      </c>
      <c r="S38" s="60"/>
      <c r="T38" s="56">
        <v>3</v>
      </c>
      <c r="U38" s="28">
        <f t="shared" si="14"/>
        <v>0</v>
      </c>
      <c r="V38" s="31">
        <f t="shared" si="14"/>
        <v>45</v>
      </c>
      <c r="W38" s="46">
        <f t="shared" si="7"/>
        <v>0</v>
      </c>
      <c r="X38" s="72">
        <f t="shared" si="5"/>
        <v>4</v>
      </c>
      <c r="Y38" s="73">
        <f t="shared" si="8"/>
        <v>0</v>
      </c>
      <c r="Z38" s="74"/>
      <c r="AA38" s="70">
        <f t="shared" si="6"/>
        <v>120</v>
      </c>
      <c r="AB38" s="71">
        <v>120</v>
      </c>
      <c r="AC38" s="3"/>
    </row>
    <row r="39" spans="1:29" ht="17.25" thickTop="1" thickBot="1">
      <c r="A39" s="26"/>
      <c r="B39" s="63" t="s">
        <v>54</v>
      </c>
      <c r="C39" s="96">
        <f>SUM(C8:C38)</f>
        <v>32</v>
      </c>
      <c r="D39" s="97">
        <f>SUM(D8:D38)</f>
        <v>1</v>
      </c>
      <c r="E39" s="37"/>
      <c r="F39" s="38"/>
      <c r="G39" s="96">
        <f>SUM(G8:G38)</f>
        <v>32</v>
      </c>
      <c r="H39" s="97">
        <f>SUM(H8:H38)</f>
        <v>3</v>
      </c>
      <c r="I39" s="37"/>
      <c r="J39" s="38"/>
      <c r="K39" s="96">
        <f>SUM(K8:K38)</f>
        <v>29</v>
      </c>
      <c r="L39" s="97">
        <f>SUM(L8:L38)</f>
        <v>5</v>
      </c>
      <c r="M39" s="37"/>
      <c r="N39" s="38"/>
      <c r="O39" s="96">
        <f>SUM(O8:O38)</f>
        <v>25</v>
      </c>
      <c r="P39" s="97">
        <f>SUM(P8:P38)</f>
        <v>6</v>
      </c>
      <c r="Q39" s="37"/>
      <c r="R39" s="38"/>
      <c r="S39" s="96">
        <f>SUM(S8:S38)</f>
        <v>19</v>
      </c>
      <c r="T39" s="97">
        <f>SUM(T8:T38)</f>
        <v>12</v>
      </c>
      <c r="U39" s="37"/>
      <c r="V39" s="38"/>
      <c r="W39" s="69">
        <f>SUM(W8:W38)</f>
        <v>115</v>
      </c>
      <c r="X39" s="1">
        <f>SUM(X8:X38)</f>
        <v>18</v>
      </c>
      <c r="Y39" s="151"/>
      <c r="Z39" s="152"/>
      <c r="AA39" s="156">
        <f>SUM(AA8:AA10,AA12:AA13,AA15:AA20,AA38:AA38)</f>
        <v>540</v>
      </c>
      <c r="AB39" s="159">
        <v>540</v>
      </c>
      <c r="AC39" s="3"/>
    </row>
    <row r="40" spans="1:29" ht="17.25" thickTop="1" thickBot="1">
      <c r="A40" s="34"/>
      <c r="B40" s="5" t="s">
        <v>55</v>
      </c>
      <c r="C40" s="170">
        <f>SUM(C39:D39)</f>
        <v>33</v>
      </c>
      <c r="D40" s="171"/>
      <c r="E40" s="39"/>
      <c r="F40" s="38"/>
      <c r="G40" s="170">
        <f>SUM(G39:H39)</f>
        <v>35</v>
      </c>
      <c r="H40" s="171"/>
      <c r="I40" s="39"/>
      <c r="J40" s="38"/>
      <c r="K40" s="170">
        <f>SUM(K39:L39)</f>
        <v>34</v>
      </c>
      <c r="L40" s="171"/>
      <c r="M40" s="39"/>
      <c r="N40" s="38"/>
      <c r="O40" s="170">
        <f>SUM(O39:P39)</f>
        <v>31</v>
      </c>
      <c r="P40" s="171"/>
      <c r="Q40" s="39"/>
      <c r="R40" s="38"/>
      <c r="S40" s="170">
        <f>SUM(S39:T39)</f>
        <v>31</v>
      </c>
      <c r="T40" s="171"/>
      <c r="U40" s="39"/>
      <c r="V40" s="38"/>
      <c r="W40" s="170">
        <f>SUM(W39:X39)</f>
        <v>133</v>
      </c>
      <c r="X40" s="172"/>
      <c r="Y40" s="153"/>
      <c r="Z40" s="152"/>
      <c r="AA40" s="157"/>
      <c r="AB40" s="160"/>
      <c r="AC40" s="3"/>
    </row>
    <row r="41" spans="1:29" ht="17.25" thickTop="1" thickBot="1">
      <c r="A41" s="40"/>
      <c r="B41" s="41" t="s">
        <v>56</v>
      </c>
      <c r="C41" s="170">
        <v>33</v>
      </c>
      <c r="D41" s="171"/>
      <c r="E41" s="42"/>
      <c r="F41" s="43"/>
      <c r="G41" s="170">
        <v>35</v>
      </c>
      <c r="H41" s="171"/>
      <c r="I41" s="28"/>
      <c r="J41" s="29"/>
      <c r="K41" s="170">
        <v>34</v>
      </c>
      <c r="L41" s="171"/>
      <c r="M41" s="28"/>
      <c r="N41" s="29"/>
      <c r="O41" s="170">
        <v>31</v>
      </c>
      <c r="P41" s="171"/>
      <c r="Q41" s="28"/>
      <c r="R41" s="29"/>
      <c r="S41" s="170">
        <v>31</v>
      </c>
      <c r="T41" s="171"/>
      <c r="U41" s="28"/>
      <c r="V41" s="29"/>
      <c r="W41" s="170">
        <f>SUM(C41,G41,K41,O41)</f>
        <v>133</v>
      </c>
      <c r="X41" s="171"/>
      <c r="Y41" s="154"/>
      <c r="Z41" s="155"/>
      <c r="AA41" s="158"/>
      <c r="AB41" s="161"/>
      <c r="AC41" s="3"/>
    </row>
    <row r="42" spans="1:29" ht="16.5" thickTop="1" thickBot="1">
      <c r="A42" s="173" t="s">
        <v>57</v>
      </c>
      <c r="B42" s="174"/>
      <c r="C42" s="174"/>
      <c r="D42" s="175"/>
      <c r="E42" s="175"/>
      <c r="F42" s="175"/>
      <c r="G42" s="175"/>
      <c r="H42" s="175"/>
      <c r="I42" s="175"/>
      <c r="J42" s="175"/>
      <c r="K42" s="176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4"/>
      <c r="Z42" s="3"/>
      <c r="AA42" s="3"/>
      <c r="AB42" s="3"/>
      <c r="AC42" s="3"/>
    </row>
    <row r="43" spans="1:29" s="93" customFormat="1" ht="20.45" customHeight="1" thickTop="1">
      <c r="B43" s="177" t="s">
        <v>58</v>
      </c>
      <c r="C43" s="178"/>
      <c r="D43" s="179" t="s">
        <v>59</v>
      </c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94"/>
      <c r="U43" s="94"/>
      <c r="V43" s="94"/>
      <c r="W43" s="94"/>
      <c r="X43" s="95"/>
    </row>
    <row r="44" spans="1:29" ht="18.75">
      <c r="B44" s="61" t="s">
        <v>60</v>
      </c>
      <c r="C44" s="89">
        <v>2</v>
      </c>
      <c r="D44" s="90"/>
      <c r="E44" s="90"/>
      <c r="F44" s="90"/>
      <c r="G44" s="89">
        <v>2</v>
      </c>
      <c r="H44" s="90"/>
      <c r="I44" s="90"/>
      <c r="J44" s="90"/>
      <c r="K44" s="89">
        <v>2</v>
      </c>
      <c r="L44" s="90"/>
      <c r="M44" s="90"/>
      <c r="N44" s="90"/>
      <c r="O44" s="89">
        <v>2</v>
      </c>
      <c r="P44" s="90"/>
      <c r="Q44" s="90"/>
      <c r="R44" s="90"/>
      <c r="S44" s="89">
        <v>2</v>
      </c>
      <c r="W44" s="62">
        <f t="shared" ref="W44" si="16">SUM(S44/2,O44/2,K44,C44,G44)</f>
        <v>8</v>
      </c>
    </row>
    <row r="45" spans="1:29" ht="4.5" customHeight="1"/>
    <row r="46" spans="1:29">
      <c r="C46" s="180" t="s">
        <v>61</v>
      </c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</row>
    <row r="47" spans="1:29">
      <c r="C47" s="181" t="s">
        <v>62</v>
      </c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</row>
    <row r="48" spans="1:29" customFormat="1">
      <c r="B48" s="116" t="s">
        <v>63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93"/>
      <c r="X48" s="93"/>
      <c r="Y48" s="93"/>
      <c r="Z48" s="93"/>
      <c r="AA48" s="93"/>
    </row>
    <row r="49" spans="2:27" customFormat="1">
      <c r="B49" s="116" t="s">
        <v>64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93"/>
      <c r="X49" s="93"/>
      <c r="Y49" s="93"/>
      <c r="Z49" s="93"/>
      <c r="AA49" s="93"/>
    </row>
    <row r="50" spans="2:27" customFormat="1">
      <c r="B50" s="115" t="s">
        <v>65</v>
      </c>
      <c r="C50" t="s">
        <v>66</v>
      </c>
    </row>
  </sheetData>
  <mergeCells count="45">
    <mergeCell ref="A42:K42"/>
    <mergeCell ref="B43:C43"/>
    <mergeCell ref="D43:S43"/>
    <mergeCell ref="C46:T46"/>
    <mergeCell ref="C47:T47"/>
    <mergeCell ref="W41:X41"/>
    <mergeCell ref="C40:D40"/>
    <mergeCell ref="G40:H40"/>
    <mergeCell ref="K40:L40"/>
    <mergeCell ref="O40:P40"/>
    <mergeCell ref="S40:T40"/>
    <mergeCell ref="W40:X40"/>
    <mergeCell ref="C41:D41"/>
    <mergeCell ref="G41:H41"/>
    <mergeCell ref="K41:L41"/>
    <mergeCell ref="O41:P41"/>
    <mergeCell ref="S41:T41"/>
    <mergeCell ref="Z24:Z34"/>
    <mergeCell ref="Z35:Z37"/>
    <mergeCell ref="Y39:Z41"/>
    <mergeCell ref="AA39:AA41"/>
    <mergeCell ref="AB39:AB41"/>
    <mergeCell ref="AA24:AB34"/>
    <mergeCell ref="AA35:AB37"/>
    <mergeCell ref="W9:W10"/>
    <mergeCell ref="Y9:Y10"/>
    <mergeCell ref="Z9:Z10"/>
    <mergeCell ref="AA11:AB11"/>
    <mergeCell ref="AA14:AB14"/>
    <mergeCell ref="B48:V48"/>
    <mergeCell ref="B49:V49"/>
    <mergeCell ref="B2:AB2"/>
    <mergeCell ref="C3:F3"/>
    <mergeCell ref="G3:J3"/>
    <mergeCell ref="K3:N3"/>
    <mergeCell ref="O3:R3"/>
    <mergeCell ref="S3:V3"/>
    <mergeCell ref="W3:AB3"/>
    <mergeCell ref="AA21:AB23"/>
    <mergeCell ref="C4:F4"/>
    <mergeCell ref="G4:J4"/>
    <mergeCell ref="K4:N4"/>
    <mergeCell ref="O4:V4"/>
    <mergeCell ref="Z5:Z6"/>
    <mergeCell ref="AB5:AB6"/>
  </mergeCells>
  <pageMargins left="0.98425196850393704" right="0.39370078740157483" top="0.31496062992125984" bottom="0.31496062992125984" header="0.19685039370078741" footer="0.23622047244094491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0"/>
  <sheetViews>
    <sheetView tabSelected="1" topLeftCell="A16" zoomScale="80" zoomScaleNormal="80" workbookViewId="0">
      <selection activeCell="B50" sqref="B50"/>
    </sheetView>
  </sheetViews>
  <sheetFormatPr defaultColWidth="9.140625" defaultRowHeight="15"/>
  <cols>
    <col min="1" max="1" width="4.42578125" style="76" customWidth="1"/>
    <col min="2" max="2" width="43" style="76" customWidth="1"/>
    <col min="3" max="3" width="5.5703125" style="76" customWidth="1"/>
    <col min="4" max="4" width="3.42578125" style="76" bestFit="1" customWidth="1"/>
    <col min="5" max="5" width="6.85546875" style="76" customWidth="1"/>
    <col min="6" max="6" width="4.42578125" style="76" bestFit="1" customWidth="1"/>
    <col min="7" max="7" width="5.28515625" style="76" customWidth="1"/>
    <col min="8" max="8" width="3.42578125" style="76" bestFit="1" customWidth="1"/>
    <col min="9" max="9" width="6.85546875" style="76" customWidth="1"/>
    <col min="10" max="10" width="4.42578125" style="76" bestFit="1" customWidth="1"/>
    <col min="11" max="11" width="5" style="76" customWidth="1"/>
    <col min="12" max="12" width="3.42578125" style="76" bestFit="1" customWidth="1"/>
    <col min="13" max="13" width="6.28515625" style="76" customWidth="1"/>
    <col min="14" max="14" width="4.42578125" style="76" bestFit="1" customWidth="1"/>
    <col min="15" max="15" width="4.85546875" style="76" customWidth="1"/>
    <col min="16" max="16" width="3.42578125" style="76" bestFit="1" customWidth="1"/>
    <col min="17" max="17" width="6.5703125" style="76" customWidth="1"/>
    <col min="18" max="18" width="4.42578125" style="76" bestFit="1" customWidth="1"/>
    <col min="19" max="19" width="5" style="76" customWidth="1"/>
    <col min="20" max="20" width="5.28515625" style="76" customWidth="1"/>
    <col min="21" max="21" width="6.5703125" style="76" customWidth="1"/>
    <col min="22" max="22" width="4.42578125" style="76" bestFit="1" customWidth="1"/>
    <col min="23" max="23" width="10.7109375" style="76" bestFit="1" customWidth="1"/>
    <col min="24" max="24" width="11.5703125" style="76" bestFit="1" customWidth="1"/>
    <col min="25" max="25" width="7.28515625" style="76" customWidth="1"/>
    <col min="26" max="26" width="6.85546875" style="76" customWidth="1"/>
    <col min="27" max="27" width="6.140625" style="76" customWidth="1"/>
    <col min="28" max="28" width="6.28515625" style="76" customWidth="1"/>
    <col min="29" max="16384" width="9.140625" style="76"/>
  </cols>
  <sheetData>
    <row r="1" spans="1:29" ht="13.5" customHeight="1" thickBot="1">
      <c r="B1" s="92" t="s">
        <v>0</v>
      </c>
    </row>
    <row r="2" spans="1:29" ht="19.5" thickTop="1" thickBot="1">
      <c r="A2" s="1">
        <v>1</v>
      </c>
      <c r="B2" s="117" t="s">
        <v>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9"/>
      <c r="AC2" s="2"/>
    </row>
    <row r="3" spans="1:29" ht="27.75" thickTop="1" thickBot="1">
      <c r="A3" s="67"/>
      <c r="B3" s="68" t="s">
        <v>67</v>
      </c>
      <c r="C3" s="120" t="s">
        <v>3</v>
      </c>
      <c r="D3" s="121"/>
      <c r="E3" s="121"/>
      <c r="F3" s="122"/>
      <c r="G3" s="123" t="s">
        <v>4</v>
      </c>
      <c r="H3" s="124"/>
      <c r="I3" s="124"/>
      <c r="J3" s="125"/>
      <c r="K3" s="123" t="s">
        <v>5</v>
      </c>
      <c r="L3" s="124"/>
      <c r="M3" s="124"/>
      <c r="N3" s="125"/>
      <c r="O3" s="123" t="s">
        <v>6</v>
      </c>
      <c r="P3" s="124"/>
      <c r="Q3" s="124"/>
      <c r="R3" s="125"/>
      <c r="S3" s="123" t="s">
        <v>7</v>
      </c>
      <c r="T3" s="124"/>
      <c r="U3" s="124"/>
      <c r="V3" s="125"/>
      <c r="W3" s="126" t="s">
        <v>8</v>
      </c>
      <c r="X3" s="127"/>
      <c r="Y3" s="127"/>
      <c r="Z3" s="127"/>
      <c r="AA3" s="127"/>
      <c r="AB3" s="128"/>
      <c r="AC3" s="3"/>
    </row>
    <row r="4" spans="1:29" ht="16.5" thickTop="1" thickBot="1">
      <c r="A4" s="26"/>
      <c r="B4" s="63"/>
      <c r="C4" s="133" t="s">
        <v>9</v>
      </c>
      <c r="D4" s="134"/>
      <c r="E4" s="134"/>
      <c r="F4" s="135"/>
      <c r="G4" s="136" t="s">
        <v>10</v>
      </c>
      <c r="H4" s="137"/>
      <c r="I4" s="137"/>
      <c r="J4" s="138"/>
      <c r="K4" s="136" t="s">
        <v>11</v>
      </c>
      <c r="L4" s="137"/>
      <c r="M4" s="137"/>
      <c r="N4" s="138"/>
      <c r="O4" s="136" t="s">
        <v>12</v>
      </c>
      <c r="P4" s="137"/>
      <c r="Q4" s="137"/>
      <c r="R4" s="137"/>
      <c r="S4" s="137"/>
      <c r="T4" s="137"/>
      <c r="U4" s="137"/>
      <c r="V4" s="138"/>
      <c r="W4" s="64"/>
      <c r="X4" s="65"/>
      <c r="Y4" s="65"/>
      <c r="Z4" s="65"/>
      <c r="AA4" s="65"/>
      <c r="AB4" s="66"/>
      <c r="AC4" s="3"/>
    </row>
    <row r="5" spans="1:29" ht="15.75" thickTop="1">
      <c r="A5" s="4" t="s">
        <v>13</v>
      </c>
      <c r="B5" s="5" t="s">
        <v>14</v>
      </c>
      <c r="C5" s="6" t="s">
        <v>15</v>
      </c>
      <c r="D5" s="7" t="s">
        <v>16</v>
      </c>
      <c r="E5" s="7" t="s">
        <v>17</v>
      </c>
      <c r="F5" s="8" t="s">
        <v>18</v>
      </c>
      <c r="G5" s="6" t="s">
        <v>15</v>
      </c>
      <c r="H5" s="7" t="s">
        <v>16</v>
      </c>
      <c r="I5" s="7" t="s">
        <v>17</v>
      </c>
      <c r="J5" s="8" t="s">
        <v>18</v>
      </c>
      <c r="K5" s="6" t="s">
        <v>15</v>
      </c>
      <c r="L5" s="7" t="s">
        <v>16</v>
      </c>
      <c r="M5" s="7" t="s">
        <v>17</v>
      </c>
      <c r="N5" s="8" t="s">
        <v>18</v>
      </c>
      <c r="O5" s="6" t="s">
        <v>15</v>
      </c>
      <c r="P5" s="7" t="s">
        <v>16</v>
      </c>
      <c r="Q5" s="7" t="s">
        <v>17</v>
      </c>
      <c r="R5" s="8" t="s">
        <v>18</v>
      </c>
      <c r="S5" s="6" t="s">
        <v>15</v>
      </c>
      <c r="T5" s="7" t="s">
        <v>16</v>
      </c>
      <c r="U5" s="7" t="s">
        <v>17</v>
      </c>
      <c r="V5" s="8" t="s">
        <v>18</v>
      </c>
      <c r="W5" s="101" t="s">
        <v>15</v>
      </c>
      <c r="X5" s="102" t="s">
        <v>16</v>
      </c>
      <c r="Y5" s="9" t="s">
        <v>15</v>
      </c>
      <c r="Z5" s="139" t="s">
        <v>19</v>
      </c>
      <c r="AA5" s="101" t="s">
        <v>16</v>
      </c>
      <c r="AB5" s="139" t="s">
        <v>19</v>
      </c>
      <c r="AC5" s="10"/>
    </row>
    <row r="6" spans="1:29">
      <c r="A6" s="11"/>
      <c r="B6" s="5" t="s">
        <v>20</v>
      </c>
      <c r="C6" s="12"/>
      <c r="D6" s="13"/>
      <c r="E6" s="13"/>
      <c r="F6" s="14"/>
      <c r="G6" s="12"/>
      <c r="H6" s="13"/>
      <c r="I6" s="13"/>
      <c r="J6" s="14"/>
      <c r="K6" s="12"/>
      <c r="L6" s="13"/>
      <c r="M6" s="13"/>
      <c r="N6" s="14"/>
      <c r="O6" s="12"/>
      <c r="P6" s="13"/>
      <c r="Q6" s="13"/>
      <c r="R6" s="14"/>
      <c r="S6" s="12"/>
      <c r="T6" s="13"/>
      <c r="U6" s="13"/>
      <c r="V6" s="14"/>
      <c r="W6" s="12" t="s">
        <v>21</v>
      </c>
      <c r="X6" s="14" t="s">
        <v>22</v>
      </c>
      <c r="Y6" s="15"/>
      <c r="Z6" s="140"/>
      <c r="AA6" s="12"/>
      <c r="AB6" s="140"/>
      <c r="AC6" s="16"/>
    </row>
    <row r="7" spans="1:29" ht="11.25" customHeight="1" thickBot="1">
      <c r="A7" s="17">
        <v>1</v>
      </c>
      <c r="B7" s="18">
        <v>2</v>
      </c>
      <c r="C7" s="17">
        <v>3</v>
      </c>
      <c r="D7" s="19">
        <v>4</v>
      </c>
      <c r="E7" s="19">
        <v>5</v>
      </c>
      <c r="F7" s="20">
        <v>6</v>
      </c>
      <c r="G7" s="17">
        <v>5</v>
      </c>
      <c r="H7" s="19">
        <v>6</v>
      </c>
      <c r="I7" s="19">
        <v>9</v>
      </c>
      <c r="J7" s="20">
        <v>10</v>
      </c>
      <c r="K7" s="17">
        <v>7</v>
      </c>
      <c r="L7" s="19">
        <v>8</v>
      </c>
      <c r="M7" s="19">
        <v>9</v>
      </c>
      <c r="N7" s="20">
        <v>10</v>
      </c>
      <c r="O7" s="17">
        <v>9</v>
      </c>
      <c r="P7" s="19">
        <v>10</v>
      </c>
      <c r="Q7" s="19">
        <v>13</v>
      </c>
      <c r="R7" s="20">
        <v>14</v>
      </c>
      <c r="S7" s="17">
        <v>11</v>
      </c>
      <c r="T7" s="19">
        <v>12</v>
      </c>
      <c r="U7" s="19">
        <v>13</v>
      </c>
      <c r="V7" s="20">
        <v>14</v>
      </c>
      <c r="W7" s="24">
        <v>13</v>
      </c>
      <c r="X7" s="21">
        <v>14</v>
      </c>
      <c r="Y7" s="22">
        <v>15</v>
      </c>
      <c r="Z7" s="23">
        <v>16</v>
      </c>
      <c r="AA7" s="24">
        <v>17</v>
      </c>
      <c r="AB7" s="23">
        <v>18</v>
      </c>
      <c r="AC7" s="25"/>
    </row>
    <row r="8" spans="1:29" ht="18.75" thickTop="1">
      <c r="A8" s="26">
        <v>1</v>
      </c>
      <c r="B8" s="27" t="s">
        <v>23</v>
      </c>
      <c r="C8" s="57">
        <v>3</v>
      </c>
      <c r="D8" s="45"/>
      <c r="E8" s="28">
        <f t="shared" ref="E8:F23" si="0">C8*33</f>
        <v>99</v>
      </c>
      <c r="F8" s="29">
        <f t="shared" si="0"/>
        <v>0</v>
      </c>
      <c r="G8" s="57">
        <v>3</v>
      </c>
      <c r="H8" s="45"/>
      <c r="I8" s="28">
        <f t="shared" ref="I8:J23" si="1">G8*33</f>
        <v>99</v>
      </c>
      <c r="J8" s="29">
        <f t="shared" si="1"/>
        <v>0</v>
      </c>
      <c r="K8" s="57">
        <v>3</v>
      </c>
      <c r="L8" s="45"/>
      <c r="M8" s="28">
        <v>92</v>
      </c>
      <c r="N8" s="29">
        <f>L8*30</f>
        <v>0</v>
      </c>
      <c r="O8" s="57">
        <v>2</v>
      </c>
      <c r="P8" s="45"/>
      <c r="Q8" s="30">
        <f>O8*13</f>
        <v>26</v>
      </c>
      <c r="R8" s="30">
        <f>P8*13</f>
        <v>0</v>
      </c>
      <c r="S8" s="57">
        <v>4</v>
      </c>
      <c r="T8" s="45"/>
      <c r="U8" s="30">
        <f>S8*13</f>
        <v>52</v>
      </c>
      <c r="V8" s="31">
        <f>T8*13</f>
        <v>0</v>
      </c>
      <c r="W8" s="111">
        <f>SUM(S8/2,O8/2,K8,C8,G8)</f>
        <v>12</v>
      </c>
      <c r="X8" s="105">
        <f>SUM(T8/2,P8/2,L8,D8,H8)</f>
        <v>0</v>
      </c>
      <c r="Y8" s="112">
        <f>SUM(E8,Q8,I8,M8,U8)</f>
        <v>368</v>
      </c>
      <c r="Z8" s="47">
        <v>360</v>
      </c>
      <c r="AA8" s="33">
        <f>SUM(F8,R8,J8,N8,V8)</f>
        <v>0</v>
      </c>
      <c r="AB8" s="47">
        <v>240</v>
      </c>
      <c r="AC8" s="3"/>
    </row>
    <row r="9" spans="1:29" ht="18">
      <c r="A9" s="34">
        <v>2</v>
      </c>
      <c r="B9" s="35" t="s">
        <v>24</v>
      </c>
      <c r="C9" s="58">
        <v>2</v>
      </c>
      <c r="D9" s="45"/>
      <c r="E9" s="28">
        <f t="shared" si="0"/>
        <v>66</v>
      </c>
      <c r="F9" s="29">
        <f t="shared" si="0"/>
        <v>0</v>
      </c>
      <c r="G9" s="58">
        <v>2</v>
      </c>
      <c r="H9" s="45"/>
      <c r="I9" s="28">
        <f t="shared" si="1"/>
        <v>66</v>
      </c>
      <c r="J9" s="29">
        <f t="shared" si="1"/>
        <v>0</v>
      </c>
      <c r="K9" s="58">
        <v>2</v>
      </c>
      <c r="L9" s="45"/>
      <c r="M9" s="28">
        <v>61</v>
      </c>
      <c r="N9" s="29">
        <f t="shared" ref="M9:N23" si="2">L9*30</f>
        <v>0</v>
      </c>
      <c r="O9" s="58">
        <v>2</v>
      </c>
      <c r="P9" s="45"/>
      <c r="Q9" s="30">
        <f t="shared" ref="Q9:R23" si="3">O9*13</f>
        <v>26</v>
      </c>
      <c r="R9" s="30">
        <f t="shared" si="3"/>
        <v>0</v>
      </c>
      <c r="S9" s="58">
        <v>4</v>
      </c>
      <c r="T9" s="45"/>
      <c r="U9" s="30">
        <f t="shared" ref="U9:V23" si="4">S9*13</f>
        <v>52</v>
      </c>
      <c r="V9" s="31">
        <f t="shared" si="4"/>
        <v>0</v>
      </c>
      <c r="W9" s="185">
        <f>SUM(C9:C10,G9:G10,K9:K10,S9/2,S10/2,O9/2,O10/2)</f>
        <v>15</v>
      </c>
      <c r="X9" s="107">
        <f t="shared" ref="X9:X38" si="5">SUM(T9/2,P9/2,L9,D9,H9)</f>
        <v>0</v>
      </c>
      <c r="Y9" s="186">
        <f>SUM(E9:E10,I9:I10,Q9:Q10,M9:M10,U9:U10)</f>
        <v>450</v>
      </c>
      <c r="Z9" s="144">
        <v>450</v>
      </c>
      <c r="AA9" s="36">
        <f t="shared" ref="AA9:AA38" si="6">SUM(F9,R9,J9,N9,V9)</f>
        <v>0</v>
      </c>
      <c r="AB9" s="99">
        <v>180</v>
      </c>
      <c r="AC9" s="3"/>
    </row>
    <row r="10" spans="1:29" ht="18">
      <c r="A10" s="34">
        <v>3</v>
      </c>
      <c r="B10" s="35" t="s">
        <v>68</v>
      </c>
      <c r="C10" s="58">
        <v>1</v>
      </c>
      <c r="D10" s="45"/>
      <c r="E10" s="28">
        <f t="shared" si="0"/>
        <v>33</v>
      </c>
      <c r="F10" s="29">
        <f t="shared" si="0"/>
        <v>0</v>
      </c>
      <c r="G10" s="58">
        <v>1</v>
      </c>
      <c r="H10" s="45"/>
      <c r="I10" s="28">
        <f t="shared" si="1"/>
        <v>33</v>
      </c>
      <c r="J10" s="29">
        <f t="shared" si="1"/>
        <v>0</v>
      </c>
      <c r="K10" s="58">
        <v>2</v>
      </c>
      <c r="L10" s="45"/>
      <c r="M10" s="28">
        <v>61</v>
      </c>
      <c r="N10" s="29">
        <f t="shared" si="2"/>
        <v>0</v>
      </c>
      <c r="O10" s="58">
        <v>1</v>
      </c>
      <c r="P10" s="45"/>
      <c r="Q10" s="30">
        <f t="shared" si="3"/>
        <v>13</v>
      </c>
      <c r="R10" s="30">
        <f t="shared" si="3"/>
        <v>0</v>
      </c>
      <c r="S10" s="58">
        <v>3</v>
      </c>
      <c r="T10" s="45"/>
      <c r="U10" s="30">
        <f t="shared" si="4"/>
        <v>39</v>
      </c>
      <c r="V10" s="31">
        <f t="shared" si="4"/>
        <v>0</v>
      </c>
      <c r="W10" s="185"/>
      <c r="X10" s="107">
        <f t="shared" si="5"/>
        <v>0</v>
      </c>
      <c r="Y10" s="187"/>
      <c r="Z10" s="145"/>
      <c r="AA10" s="36">
        <f t="shared" si="6"/>
        <v>0</v>
      </c>
      <c r="AB10" s="100">
        <v>180</v>
      </c>
      <c r="AC10" s="3"/>
    </row>
    <row r="11" spans="1:29" ht="18">
      <c r="A11" s="34">
        <v>4</v>
      </c>
      <c r="B11" s="35" t="s">
        <v>26</v>
      </c>
      <c r="C11" s="58">
        <v>1</v>
      </c>
      <c r="D11" s="45"/>
      <c r="E11" s="28">
        <f t="shared" si="0"/>
        <v>33</v>
      </c>
      <c r="F11" s="29">
        <f t="shared" si="0"/>
        <v>0</v>
      </c>
      <c r="G11" s="58"/>
      <c r="H11" s="45"/>
      <c r="I11" s="28">
        <f t="shared" si="1"/>
        <v>0</v>
      </c>
      <c r="J11" s="29">
        <f t="shared" si="1"/>
        <v>0</v>
      </c>
      <c r="K11" s="58"/>
      <c r="L11" s="45"/>
      <c r="M11" s="28">
        <f t="shared" si="2"/>
        <v>0</v>
      </c>
      <c r="N11" s="29">
        <f t="shared" si="2"/>
        <v>0</v>
      </c>
      <c r="O11" s="58"/>
      <c r="P11" s="45"/>
      <c r="Q11" s="30">
        <f t="shared" si="3"/>
        <v>0</v>
      </c>
      <c r="R11" s="30">
        <f t="shared" si="3"/>
        <v>0</v>
      </c>
      <c r="S11" s="58"/>
      <c r="T11" s="45"/>
      <c r="U11" s="30">
        <f t="shared" si="4"/>
        <v>0</v>
      </c>
      <c r="V11" s="31">
        <f t="shared" si="4"/>
        <v>0</v>
      </c>
      <c r="W11" s="108">
        <f>SUM(S11/2,O11/2,K11,C11,G11)</f>
        <v>1</v>
      </c>
      <c r="X11" s="107"/>
      <c r="Y11" s="110">
        <f>SUM(E11,I11,Q11,M11,U11)</f>
        <v>33</v>
      </c>
      <c r="Z11" s="50">
        <v>30</v>
      </c>
      <c r="AA11" s="146"/>
      <c r="AB11" s="147"/>
      <c r="AC11" s="3"/>
    </row>
    <row r="12" spans="1:29" ht="18">
      <c r="A12" s="34">
        <v>5</v>
      </c>
      <c r="B12" s="35" t="s">
        <v>27</v>
      </c>
      <c r="C12" s="58">
        <v>2</v>
      </c>
      <c r="D12" s="45"/>
      <c r="E12" s="28">
        <f t="shared" si="0"/>
        <v>66</v>
      </c>
      <c r="F12" s="29">
        <f t="shared" si="0"/>
        <v>0</v>
      </c>
      <c r="G12" s="58"/>
      <c r="H12" s="45"/>
      <c r="I12" s="28">
        <f t="shared" si="1"/>
        <v>0</v>
      </c>
      <c r="J12" s="29">
        <f t="shared" si="1"/>
        <v>0</v>
      </c>
      <c r="K12" s="58"/>
      <c r="L12" s="45"/>
      <c r="M12" s="28">
        <f t="shared" si="2"/>
        <v>0</v>
      </c>
      <c r="N12" s="29">
        <f t="shared" si="2"/>
        <v>0</v>
      </c>
      <c r="O12" s="58"/>
      <c r="P12" s="45"/>
      <c r="Q12" s="30">
        <f t="shared" si="3"/>
        <v>0</v>
      </c>
      <c r="R12" s="30">
        <f t="shared" si="3"/>
        <v>0</v>
      </c>
      <c r="S12" s="58"/>
      <c r="T12" s="45"/>
      <c r="U12" s="30">
        <f t="shared" si="4"/>
        <v>0</v>
      </c>
      <c r="V12" s="31">
        <f t="shared" si="4"/>
        <v>0</v>
      </c>
      <c r="W12" s="108">
        <f t="shared" ref="W12:W38" si="7">SUM(S12/2,O12/2,K12,C12,G12)</f>
        <v>2</v>
      </c>
      <c r="X12" s="107">
        <f t="shared" si="5"/>
        <v>0</v>
      </c>
      <c r="Y12" s="110">
        <f>SUM(E12,I12,Q12,M12,U12)</f>
        <v>66</v>
      </c>
      <c r="Z12" s="51">
        <v>60</v>
      </c>
      <c r="AA12" s="36">
        <f t="shared" si="6"/>
        <v>0</v>
      </c>
      <c r="AB12" s="51">
        <v>240</v>
      </c>
      <c r="AC12" s="3"/>
    </row>
    <row r="13" spans="1:29" ht="18">
      <c r="A13" s="34">
        <v>6</v>
      </c>
      <c r="B13" s="35" t="s">
        <v>28</v>
      </c>
      <c r="C13" s="58">
        <v>1</v>
      </c>
      <c r="D13" s="45"/>
      <c r="E13" s="28">
        <f t="shared" si="0"/>
        <v>33</v>
      </c>
      <c r="F13" s="29">
        <f t="shared" si="0"/>
        <v>0</v>
      </c>
      <c r="G13" s="58"/>
      <c r="H13" s="45"/>
      <c r="I13" s="28">
        <f t="shared" si="1"/>
        <v>0</v>
      </c>
      <c r="J13" s="29">
        <f t="shared" si="1"/>
        <v>0</v>
      </c>
      <c r="K13" s="58"/>
      <c r="L13" s="45"/>
      <c r="M13" s="28">
        <f t="shared" si="2"/>
        <v>0</v>
      </c>
      <c r="N13" s="29">
        <f t="shared" si="2"/>
        <v>0</v>
      </c>
      <c r="O13" s="58"/>
      <c r="P13" s="45"/>
      <c r="Q13" s="30">
        <f t="shared" si="3"/>
        <v>0</v>
      </c>
      <c r="R13" s="30">
        <f t="shared" si="3"/>
        <v>0</v>
      </c>
      <c r="S13" s="58"/>
      <c r="T13" s="45"/>
      <c r="U13" s="30">
        <f t="shared" si="4"/>
        <v>0</v>
      </c>
      <c r="V13" s="31">
        <f t="shared" si="4"/>
        <v>0</v>
      </c>
      <c r="W13" s="108">
        <f>SUM(S13/2,O13/2,K13,C13,G13)</f>
        <v>1</v>
      </c>
      <c r="X13" s="107">
        <f t="shared" si="5"/>
        <v>0</v>
      </c>
      <c r="Y13" s="110">
        <f t="shared" ref="Y13:Y38" si="8">SUM(E13,I13,Q13,M13,U13)</f>
        <v>33</v>
      </c>
      <c r="Z13" s="52">
        <v>30</v>
      </c>
      <c r="AA13" s="36">
        <f t="shared" si="6"/>
        <v>0</v>
      </c>
      <c r="AB13" s="50">
        <v>180</v>
      </c>
      <c r="AC13" s="3"/>
    </row>
    <row r="14" spans="1:29" ht="18">
      <c r="A14" s="34">
        <v>7</v>
      </c>
      <c r="B14" s="35" t="s">
        <v>29</v>
      </c>
      <c r="C14" s="58">
        <v>1</v>
      </c>
      <c r="D14" s="45"/>
      <c r="E14" s="28">
        <f t="shared" si="0"/>
        <v>33</v>
      </c>
      <c r="F14" s="29">
        <f t="shared" si="0"/>
        <v>0</v>
      </c>
      <c r="G14" s="58">
        <v>1</v>
      </c>
      <c r="H14" s="45"/>
      <c r="I14" s="28">
        <f t="shared" si="1"/>
        <v>33</v>
      </c>
      <c r="J14" s="29">
        <f t="shared" si="1"/>
        <v>0</v>
      </c>
      <c r="K14" s="58"/>
      <c r="L14" s="45"/>
      <c r="M14" s="28">
        <f t="shared" si="2"/>
        <v>0</v>
      </c>
      <c r="N14" s="29">
        <f t="shared" si="2"/>
        <v>0</v>
      </c>
      <c r="O14" s="58"/>
      <c r="P14" s="45"/>
      <c r="Q14" s="30">
        <f t="shared" si="3"/>
        <v>0</v>
      </c>
      <c r="R14" s="30">
        <f t="shared" si="3"/>
        <v>0</v>
      </c>
      <c r="S14" s="58"/>
      <c r="T14" s="45"/>
      <c r="U14" s="30">
        <f t="shared" si="4"/>
        <v>0</v>
      </c>
      <c r="V14" s="31">
        <f t="shared" si="4"/>
        <v>0</v>
      </c>
      <c r="W14" s="108">
        <f t="shared" si="7"/>
        <v>2</v>
      </c>
      <c r="X14" s="107"/>
      <c r="Y14" s="110">
        <f t="shared" si="8"/>
        <v>66</v>
      </c>
      <c r="Z14" s="51">
        <v>60</v>
      </c>
      <c r="AA14" s="146"/>
      <c r="AB14" s="147"/>
      <c r="AC14" s="3"/>
    </row>
    <row r="15" spans="1:29" ht="18">
      <c r="A15" s="34">
        <v>8</v>
      </c>
      <c r="B15" s="35" t="s">
        <v>30</v>
      </c>
      <c r="C15" s="58">
        <v>1</v>
      </c>
      <c r="D15" s="45"/>
      <c r="E15" s="28">
        <f t="shared" si="0"/>
        <v>33</v>
      </c>
      <c r="F15" s="29">
        <f t="shared" si="0"/>
        <v>0</v>
      </c>
      <c r="G15" s="58"/>
      <c r="H15" s="45"/>
      <c r="I15" s="28">
        <f t="shared" si="1"/>
        <v>0</v>
      </c>
      <c r="J15" s="29">
        <f t="shared" si="1"/>
        <v>0</v>
      </c>
      <c r="K15" s="58"/>
      <c r="L15" s="45"/>
      <c r="M15" s="28">
        <f t="shared" si="2"/>
        <v>0</v>
      </c>
      <c r="N15" s="29">
        <f t="shared" si="2"/>
        <v>0</v>
      </c>
      <c r="O15" s="58"/>
      <c r="P15" s="45"/>
      <c r="Q15" s="30">
        <f t="shared" si="3"/>
        <v>0</v>
      </c>
      <c r="R15" s="30">
        <f t="shared" si="3"/>
        <v>0</v>
      </c>
      <c r="S15" s="58"/>
      <c r="T15" s="45"/>
      <c r="U15" s="30">
        <f t="shared" si="4"/>
        <v>0</v>
      </c>
      <c r="V15" s="31">
        <f t="shared" si="4"/>
        <v>0</v>
      </c>
      <c r="W15" s="108">
        <f t="shared" si="7"/>
        <v>1</v>
      </c>
      <c r="X15" s="107">
        <f t="shared" si="5"/>
        <v>0</v>
      </c>
      <c r="Y15" s="110">
        <f t="shared" si="8"/>
        <v>33</v>
      </c>
      <c r="Z15" s="51">
        <v>30</v>
      </c>
      <c r="AA15" s="36">
        <f t="shared" si="6"/>
        <v>0</v>
      </c>
      <c r="AB15" s="52">
        <v>240</v>
      </c>
      <c r="AC15" s="3"/>
    </row>
    <row r="16" spans="1:29" ht="18">
      <c r="A16" s="34">
        <v>9</v>
      </c>
      <c r="B16" s="35" t="s">
        <v>31</v>
      </c>
      <c r="C16" s="58">
        <v>1</v>
      </c>
      <c r="D16" s="45"/>
      <c r="E16" s="28">
        <f t="shared" si="0"/>
        <v>33</v>
      </c>
      <c r="F16" s="29">
        <f t="shared" si="0"/>
        <v>0</v>
      </c>
      <c r="G16" s="58"/>
      <c r="H16" s="45"/>
      <c r="I16" s="28">
        <f t="shared" si="1"/>
        <v>0</v>
      </c>
      <c r="J16" s="29">
        <f t="shared" si="1"/>
        <v>0</v>
      </c>
      <c r="K16" s="58"/>
      <c r="L16" s="45"/>
      <c r="M16" s="28">
        <f t="shared" si="2"/>
        <v>0</v>
      </c>
      <c r="N16" s="29">
        <f t="shared" si="2"/>
        <v>0</v>
      </c>
      <c r="O16" s="58"/>
      <c r="P16" s="45"/>
      <c r="Q16" s="30">
        <f t="shared" si="3"/>
        <v>0</v>
      </c>
      <c r="R16" s="30">
        <f t="shared" si="3"/>
        <v>0</v>
      </c>
      <c r="S16" s="58"/>
      <c r="T16" s="45"/>
      <c r="U16" s="30">
        <f t="shared" si="4"/>
        <v>0</v>
      </c>
      <c r="V16" s="31">
        <f t="shared" si="4"/>
        <v>0</v>
      </c>
      <c r="W16" s="108">
        <f t="shared" si="7"/>
        <v>1</v>
      </c>
      <c r="X16" s="107">
        <f t="shared" si="5"/>
        <v>0</v>
      </c>
      <c r="Y16" s="110">
        <f t="shared" si="8"/>
        <v>33</v>
      </c>
      <c r="Z16" s="51">
        <v>30</v>
      </c>
      <c r="AA16" s="36">
        <f t="shared" si="6"/>
        <v>0</v>
      </c>
      <c r="AB16" s="51">
        <v>240</v>
      </c>
      <c r="AC16" s="3"/>
    </row>
    <row r="17" spans="1:29" ht="18">
      <c r="A17" s="34">
        <v>10</v>
      </c>
      <c r="B17" s="35" t="s">
        <v>32</v>
      </c>
      <c r="C17" s="58">
        <v>1</v>
      </c>
      <c r="D17" s="45"/>
      <c r="E17" s="28">
        <f t="shared" si="0"/>
        <v>33</v>
      </c>
      <c r="F17" s="29">
        <f t="shared" si="0"/>
        <v>0</v>
      </c>
      <c r="G17" s="58"/>
      <c r="H17" s="45"/>
      <c r="I17" s="28">
        <f t="shared" si="1"/>
        <v>0</v>
      </c>
      <c r="J17" s="29">
        <f t="shared" si="1"/>
        <v>0</v>
      </c>
      <c r="K17" s="58"/>
      <c r="L17" s="45"/>
      <c r="M17" s="28">
        <f t="shared" si="2"/>
        <v>0</v>
      </c>
      <c r="N17" s="29">
        <f t="shared" si="2"/>
        <v>0</v>
      </c>
      <c r="O17" s="58"/>
      <c r="P17" s="45"/>
      <c r="Q17" s="30">
        <f t="shared" si="3"/>
        <v>0</v>
      </c>
      <c r="R17" s="30">
        <f t="shared" si="3"/>
        <v>0</v>
      </c>
      <c r="S17" s="58"/>
      <c r="T17" s="45"/>
      <c r="U17" s="30">
        <f t="shared" si="4"/>
        <v>0</v>
      </c>
      <c r="V17" s="31">
        <f t="shared" si="4"/>
        <v>0</v>
      </c>
      <c r="W17" s="108">
        <f t="shared" si="7"/>
        <v>1</v>
      </c>
      <c r="X17" s="107">
        <f t="shared" si="5"/>
        <v>0</v>
      </c>
      <c r="Y17" s="110">
        <f t="shared" si="8"/>
        <v>33</v>
      </c>
      <c r="Z17" s="51">
        <v>30</v>
      </c>
      <c r="AA17" s="36">
        <f t="shared" si="6"/>
        <v>0</v>
      </c>
      <c r="AB17" s="51">
        <v>240</v>
      </c>
      <c r="AC17" s="3"/>
    </row>
    <row r="18" spans="1:29" ht="18">
      <c r="A18" s="34">
        <v>11</v>
      </c>
      <c r="B18" s="35" t="s">
        <v>33</v>
      </c>
      <c r="C18" s="58">
        <v>1</v>
      </c>
      <c r="D18" s="45"/>
      <c r="E18" s="28">
        <f t="shared" si="0"/>
        <v>33</v>
      </c>
      <c r="F18" s="29">
        <f t="shared" si="0"/>
        <v>0</v>
      </c>
      <c r="G18" s="58"/>
      <c r="H18" s="45">
        <v>2</v>
      </c>
      <c r="I18" s="28">
        <f t="shared" si="1"/>
        <v>0</v>
      </c>
      <c r="J18" s="29">
        <v>35</v>
      </c>
      <c r="K18" s="58"/>
      <c r="L18" s="45">
        <v>1</v>
      </c>
      <c r="M18" s="28">
        <f t="shared" si="2"/>
        <v>0</v>
      </c>
      <c r="N18" s="29">
        <v>61</v>
      </c>
      <c r="O18" s="58"/>
      <c r="P18" s="45">
        <v>4</v>
      </c>
      <c r="Q18" s="30">
        <f t="shared" si="3"/>
        <v>0</v>
      </c>
      <c r="R18" s="30">
        <v>90</v>
      </c>
      <c r="S18" s="58"/>
      <c r="T18" s="45">
        <v>6</v>
      </c>
      <c r="U18" s="30">
        <f t="shared" si="4"/>
        <v>0</v>
      </c>
      <c r="V18" s="31">
        <v>54</v>
      </c>
      <c r="W18" s="108">
        <f>SUM(S18/2,O18/2,K18,C18,G18)</f>
        <v>1</v>
      </c>
      <c r="X18" s="107">
        <f t="shared" si="5"/>
        <v>8</v>
      </c>
      <c r="Y18" s="110">
        <f t="shared" si="8"/>
        <v>33</v>
      </c>
      <c r="Z18" s="51">
        <v>30</v>
      </c>
      <c r="AA18" s="36">
        <f t="shared" si="6"/>
        <v>240</v>
      </c>
      <c r="AB18" s="51">
        <v>240</v>
      </c>
      <c r="AC18" s="3"/>
    </row>
    <row r="19" spans="1:29" ht="18">
      <c r="A19" s="34">
        <v>12</v>
      </c>
      <c r="B19" s="35" t="s">
        <v>34</v>
      </c>
      <c r="C19" s="58">
        <v>1</v>
      </c>
      <c r="D19" s="45">
        <v>1</v>
      </c>
      <c r="E19" s="28">
        <f t="shared" si="0"/>
        <v>33</v>
      </c>
      <c r="F19" s="29">
        <f t="shared" si="0"/>
        <v>33</v>
      </c>
      <c r="G19" s="58">
        <v>3</v>
      </c>
      <c r="H19" s="45">
        <v>1</v>
      </c>
      <c r="I19" s="28">
        <f t="shared" si="1"/>
        <v>99</v>
      </c>
      <c r="J19" s="29">
        <f t="shared" si="1"/>
        <v>33</v>
      </c>
      <c r="K19" s="58">
        <v>3</v>
      </c>
      <c r="L19" s="45">
        <v>2</v>
      </c>
      <c r="M19" s="28">
        <f t="shared" si="2"/>
        <v>90</v>
      </c>
      <c r="N19" s="29">
        <v>61</v>
      </c>
      <c r="O19" s="58">
        <v>2</v>
      </c>
      <c r="P19" s="45">
        <v>1</v>
      </c>
      <c r="Q19" s="30">
        <f t="shared" si="3"/>
        <v>26</v>
      </c>
      <c r="R19" s="30">
        <v>14</v>
      </c>
      <c r="S19" s="58">
        <v>4</v>
      </c>
      <c r="T19" s="45">
        <v>3</v>
      </c>
      <c r="U19" s="30">
        <f t="shared" si="4"/>
        <v>52</v>
      </c>
      <c r="V19" s="31">
        <f t="shared" si="4"/>
        <v>39</v>
      </c>
      <c r="W19" s="108">
        <f t="shared" si="7"/>
        <v>10</v>
      </c>
      <c r="X19" s="107">
        <f t="shared" si="5"/>
        <v>6</v>
      </c>
      <c r="Y19" s="110">
        <f t="shared" si="8"/>
        <v>300</v>
      </c>
      <c r="Z19" s="51">
        <v>300</v>
      </c>
      <c r="AA19" s="36">
        <f t="shared" si="6"/>
        <v>180</v>
      </c>
      <c r="AB19" s="50">
        <v>180</v>
      </c>
      <c r="AC19" s="3"/>
    </row>
    <row r="20" spans="1:29" ht="18">
      <c r="A20" s="34">
        <v>13</v>
      </c>
      <c r="B20" s="35" t="s">
        <v>35</v>
      </c>
      <c r="C20" s="58">
        <v>1</v>
      </c>
      <c r="D20" s="45"/>
      <c r="E20" s="28">
        <f t="shared" si="0"/>
        <v>33</v>
      </c>
      <c r="F20" s="29">
        <f t="shared" si="0"/>
        <v>0</v>
      </c>
      <c r="G20" s="58"/>
      <c r="H20" s="45"/>
      <c r="I20" s="28">
        <f t="shared" si="1"/>
        <v>0</v>
      </c>
      <c r="J20" s="29">
        <f t="shared" si="1"/>
        <v>0</v>
      </c>
      <c r="K20" s="58"/>
      <c r="L20" s="45"/>
      <c r="M20" s="28">
        <f t="shared" si="2"/>
        <v>0</v>
      </c>
      <c r="N20" s="29">
        <f t="shared" si="2"/>
        <v>0</v>
      </c>
      <c r="O20" s="58"/>
      <c r="P20" s="45"/>
      <c r="Q20" s="30">
        <f t="shared" si="3"/>
        <v>0</v>
      </c>
      <c r="R20" s="30">
        <f t="shared" si="3"/>
        <v>0</v>
      </c>
      <c r="S20" s="58"/>
      <c r="T20" s="45"/>
      <c r="U20" s="30">
        <f t="shared" si="4"/>
        <v>0</v>
      </c>
      <c r="V20" s="31">
        <f t="shared" si="4"/>
        <v>0</v>
      </c>
      <c r="W20" s="108">
        <f t="shared" si="7"/>
        <v>1</v>
      </c>
      <c r="X20" s="107">
        <f t="shared" si="5"/>
        <v>0</v>
      </c>
      <c r="Y20" s="110">
        <f t="shared" si="8"/>
        <v>33</v>
      </c>
      <c r="Z20" s="51">
        <v>30</v>
      </c>
      <c r="AA20" s="36">
        <f t="shared" si="6"/>
        <v>0</v>
      </c>
      <c r="AB20" s="51">
        <v>180</v>
      </c>
      <c r="AC20" s="3"/>
    </row>
    <row r="21" spans="1:29" ht="18">
      <c r="A21" s="34">
        <v>14</v>
      </c>
      <c r="B21" s="35" t="s">
        <v>36</v>
      </c>
      <c r="C21" s="58">
        <v>3</v>
      </c>
      <c r="D21" s="45"/>
      <c r="E21" s="28">
        <f t="shared" si="0"/>
        <v>99</v>
      </c>
      <c r="F21" s="29">
        <f t="shared" si="0"/>
        <v>0</v>
      </c>
      <c r="G21" s="58">
        <v>3</v>
      </c>
      <c r="H21" s="45"/>
      <c r="I21" s="28">
        <f t="shared" si="1"/>
        <v>99</v>
      </c>
      <c r="J21" s="29">
        <f t="shared" si="1"/>
        <v>0</v>
      </c>
      <c r="K21" s="58">
        <v>3</v>
      </c>
      <c r="L21" s="45"/>
      <c r="M21" s="28">
        <f t="shared" si="2"/>
        <v>90</v>
      </c>
      <c r="N21" s="29">
        <f t="shared" si="2"/>
        <v>0</v>
      </c>
      <c r="O21" s="58">
        <v>3</v>
      </c>
      <c r="P21" s="45"/>
      <c r="Q21" s="30">
        <f t="shared" si="3"/>
        <v>39</v>
      </c>
      <c r="R21" s="30">
        <f t="shared" si="3"/>
        <v>0</v>
      </c>
      <c r="S21" s="58">
        <v>3</v>
      </c>
      <c r="T21" s="45"/>
      <c r="U21" s="30">
        <f t="shared" si="4"/>
        <v>39</v>
      </c>
      <c r="V21" s="31">
        <f t="shared" si="4"/>
        <v>0</v>
      </c>
      <c r="W21" s="108">
        <f t="shared" si="7"/>
        <v>12</v>
      </c>
      <c r="X21" s="113">
        <f t="shared" si="5"/>
        <v>0</v>
      </c>
      <c r="Y21" s="110">
        <f t="shared" si="8"/>
        <v>366</v>
      </c>
      <c r="Z21" s="51">
        <v>360</v>
      </c>
      <c r="AA21" s="129"/>
      <c r="AB21" s="130"/>
      <c r="AC21" s="3"/>
    </row>
    <row r="22" spans="1:29" ht="18">
      <c r="A22" s="34">
        <v>15</v>
      </c>
      <c r="B22" s="35" t="s">
        <v>37</v>
      </c>
      <c r="C22" s="58">
        <v>1</v>
      </c>
      <c r="D22" s="45"/>
      <c r="E22" s="28">
        <f t="shared" si="0"/>
        <v>33</v>
      </c>
      <c r="F22" s="29">
        <f t="shared" si="0"/>
        <v>0</v>
      </c>
      <c r="G22" s="58"/>
      <c r="H22" s="45"/>
      <c r="I22" s="28">
        <f t="shared" si="1"/>
        <v>0</v>
      </c>
      <c r="J22" s="29">
        <f t="shared" si="1"/>
        <v>0</v>
      </c>
      <c r="K22" s="58"/>
      <c r="L22" s="45"/>
      <c r="M22" s="28">
        <f t="shared" si="2"/>
        <v>0</v>
      </c>
      <c r="N22" s="29">
        <f t="shared" si="2"/>
        <v>0</v>
      </c>
      <c r="O22" s="58"/>
      <c r="P22" s="45"/>
      <c r="Q22" s="30">
        <f t="shared" si="3"/>
        <v>0</v>
      </c>
      <c r="R22" s="30">
        <f t="shared" si="3"/>
        <v>0</v>
      </c>
      <c r="S22" s="58"/>
      <c r="T22" s="45"/>
      <c r="U22" s="30">
        <f t="shared" si="4"/>
        <v>0</v>
      </c>
      <c r="V22" s="31">
        <f t="shared" si="4"/>
        <v>0</v>
      </c>
      <c r="W22" s="108">
        <f t="shared" si="7"/>
        <v>1</v>
      </c>
      <c r="X22" s="107">
        <f t="shared" si="5"/>
        <v>0</v>
      </c>
      <c r="Y22" s="110">
        <f t="shared" si="8"/>
        <v>33</v>
      </c>
      <c r="Z22" s="51">
        <v>30</v>
      </c>
      <c r="AA22" s="131"/>
      <c r="AB22" s="132"/>
      <c r="AC22" s="3"/>
    </row>
    <row r="23" spans="1:29" ht="18.75" thickBot="1">
      <c r="A23" s="81">
        <v>16</v>
      </c>
      <c r="B23" s="82" t="s">
        <v>38</v>
      </c>
      <c r="C23" s="58">
        <v>1</v>
      </c>
      <c r="D23" s="45"/>
      <c r="E23" s="28">
        <f t="shared" si="0"/>
        <v>33</v>
      </c>
      <c r="F23" s="29">
        <f t="shared" si="0"/>
        <v>0</v>
      </c>
      <c r="G23" s="58">
        <v>1</v>
      </c>
      <c r="H23" s="45"/>
      <c r="I23" s="28">
        <f t="shared" si="1"/>
        <v>33</v>
      </c>
      <c r="J23" s="29">
        <f t="shared" si="1"/>
        <v>0</v>
      </c>
      <c r="K23" s="58">
        <v>1</v>
      </c>
      <c r="L23" s="45"/>
      <c r="M23" s="28">
        <f t="shared" si="2"/>
        <v>30</v>
      </c>
      <c r="N23" s="29">
        <f t="shared" si="2"/>
        <v>0</v>
      </c>
      <c r="O23" s="58">
        <v>1</v>
      </c>
      <c r="P23" s="45"/>
      <c r="Q23" s="30">
        <f t="shared" si="3"/>
        <v>13</v>
      </c>
      <c r="R23" s="30">
        <f t="shared" si="3"/>
        <v>0</v>
      </c>
      <c r="S23" s="58">
        <v>1</v>
      </c>
      <c r="T23" s="45"/>
      <c r="U23" s="30">
        <f t="shared" si="4"/>
        <v>13</v>
      </c>
      <c r="V23" s="31">
        <f t="shared" si="4"/>
        <v>0</v>
      </c>
      <c r="W23" s="109">
        <f t="shared" si="7"/>
        <v>4</v>
      </c>
      <c r="X23" s="114">
        <f t="shared" si="5"/>
        <v>0</v>
      </c>
      <c r="Y23" s="110">
        <f t="shared" si="8"/>
        <v>122</v>
      </c>
      <c r="Z23" s="50">
        <v>120</v>
      </c>
      <c r="AA23" s="131"/>
      <c r="AB23" s="132"/>
      <c r="AC23" s="3"/>
    </row>
    <row r="24" spans="1:29" ht="18.600000000000001" customHeight="1" thickTop="1">
      <c r="A24" s="83">
        <v>17</v>
      </c>
      <c r="B24" s="84" t="s">
        <v>39</v>
      </c>
      <c r="C24" s="78">
        <v>1</v>
      </c>
      <c r="D24" s="55"/>
      <c r="E24" s="28">
        <f t="shared" ref="E24:F38" si="9">C24*33</f>
        <v>33</v>
      </c>
      <c r="F24" s="29">
        <f t="shared" si="9"/>
        <v>0</v>
      </c>
      <c r="G24" s="59"/>
      <c r="H24" s="55"/>
      <c r="I24" s="28">
        <f>G24*33</f>
        <v>0</v>
      </c>
      <c r="J24" s="29">
        <f t="shared" ref="J24:J38" si="10">H24*33</f>
        <v>0</v>
      </c>
      <c r="K24" s="59"/>
      <c r="L24" s="55"/>
      <c r="M24" s="28">
        <f>K24*30</f>
        <v>0</v>
      </c>
      <c r="N24" s="29">
        <f>L24*30</f>
        <v>0</v>
      </c>
      <c r="O24" s="59"/>
      <c r="P24" s="55"/>
      <c r="Q24" s="30">
        <f>O24*15</f>
        <v>0</v>
      </c>
      <c r="R24" s="30">
        <f>P24*15</f>
        <v>0</v>
      </c>
      <c r="S24" s="59"/>
      <c r="T24" s="55"/>
      <c r="U24" s="28">
        <f>S24*15</f>
        <v>0</v>
      </c>
      <c r="V24" s="31">
        <f>T24*15</f>
        <v>0</v>
      </c>
      <c r="W24" s="49">
        <f t="shared" si="7"/>
        <v>1</v>
      </c>
      <c r="X24" s="30">
        <f t="shared" si="5"/>
        <v>0</v>
      </c>
      <c r="Y24" s="104">
        <f>SUM(E24,I24,Q24,M24,U24)</f>
        <v>33</v>
      </c>
      <c r="Z24" s="182">
        <f>SUM(Y24:Y34)</f>
        <v>801</v>
      </c>
      <c r="AA24" s="162">
        <v>750</v>
      </c>
      <c r="AB24" s="163"/>
      <c r="AC24" s="3"/>
    </row>
    <row r="25" spans="1:29" ht="18">
      <c r="A25" s="85">
        <v>18</v>
      </c>
      <c r="B25" s="77" t="s">
        <v>40</v>
      </c>
      <c r="C25" s="79"/>
      <c r="D25" s="45"/>
      <c r="E25" s="28">
        <f t="shared" si="9"/>
        <v>0</v>
      </c>
      <c r="F25" s="29">
        <f t="shared" si="9"/>
        <v>0</v>
      </c>
      <c r="G25" s="57"/>
      <c r="H25" s="45"/>
      <c r="I25" s="28">
        <f t="shared" ref="I25:I38" si="11">G25*33</f>
        <v>0</v>
      </c>
      <c r="J25" s="29">
        <f t="shared" si="10"/>
        <v>0</v>
      </c>
      <c r="K25" s="57"/>
      <c r="L25" s="45"/>
      <c r="M25" s="28">
        <f t="shared" ref="M25:N38" si="12">K25*30</f>
        <v>0</v>
      </c>
      <c r="N25" s="29">
        <f t="shared" si="12"/>
        <v>0</v>
      </c>
      <c r="O25" s="57">
        <v>2</v>
      </c>
      <c r="P25" s="45"/>
      <c r="Q25" s="30">
        <f t="shared" ref="Q25:R38" si="13">O25*15</f>
        <v>30</v>
      </c>
      <c r="R25" s="30">
        <f t="shared" si="13"/>
        <v>0</v>
      </c>
      <c r="S25" s="57"/>
      <c r="T25" s="45"/>
      <c r="U25" s="28">
        <f t="shared" ref="U25:V38" si="14">S25*15</f>
        <v>0</v>
      </c>
      <c r="V25" s="31">
        <f t="shared" si="14"/>
        <v>0</v>
      </c>
      <c r="W25" s="48">
        <f t="shared" si="7"/>
        <v>1</v>
      </c>
      <c r="X25" s="28">
        <f t="shared" si="5"/>
        <v>0</v>
      </c>
      <c r="Y25" s="104">
        <f t="shared" si="8"/>
        <v>30</v>
      </c>
      <c r="Z25" s="183"/>
      <c r="AA25" s="164"/>
      <c r="AB25" s="165"/>
      <c r="AC25" s="3"/>
    </row>
    <row r="26" spans="1:29" ht="28.5">
      <c r="A26" s="85">
        <v>19</v>
      </c>
      <c r="B26" s="77" t="s">
        <v>41</v>
      </c>
      <c r="C26" s="79"/>
      <c r="D26" s="45"/>
      <c r="E26" s="28">
        <f t="shared" si="9"/>
        <v>0</v>
      </c>
      <c r="F26" s="29">
        <f t="shared" si="9"/>
        <v>0</v>
      </c>
      <c r="G26" s="57">
        <v>1</v>
      </c>
      <c r="H26" s="45"/>
      <c r="I26" s="28">
        <f t="shared" si="11"/>
        <v>33</v>
      </c>
      <c r="J26" s="29">
        <f t="shared" si="10"/>
        <v>0</v>
      </c>
      <c r="K26" s="57"/>
      <c r="L26" s="45"/>
      <c r="M26" s="28">
        <f t="shared" si="12"/>
        <v>0</v>
      </c>
      <c r="N26" s="29">
        <f t="shared" si="12"/>
        <v>0</v>
      </c>
      <c r="O26" s="57"/>
      <c r="P26" s="45"/>
      <c r="Q26" s="30">
        <f t="shared" si="13"/>
        <v>0</v>
      </c>
      <c r="R26" s="30">
        <f t="shared" si="13"/>
        <v>0</v>
      </c>
      <c r="S26" s="57"/>
      <c r="T26" s="45"/>
      <c r="U26" s="28">
        <f t="shared" si="14"/>
        <v>0</v>
      </c>
      <c r="V26" s="31">
        <f t="shared" si="14"/>
        <v>0</v>
      </c>
      <c r="W26" s="48">
        <f t="shared" si="7"/>
        <v>1</v>
      </c>
      <c r="X26" s="28">
        <f t="shared" si="5"/>
        <v>0</v>
      </c>
      <c r="Y26" s="104">
        <f t="shared" si="8"/>
        <v>33</v>
      </c>
      <c r="Z26" s="183"/>
      <c r="AA26" s="164"/>
      <c r="AB26" s="165"/>
      <c r="AC26" s="3"/>
    </row>
    <row r="27" spans="1:29" ht="18">
      <c r="A27" s="85">
        <v>20</v>
      </c>
      <c r="B27" s="77" t="s">
        <v>42</v>
      </c>
      <c r="C27" s="79"/>
      <c r="D27" s="45"/>
      <c r="E27" s="28">
        <f t="shared" si="9"/>
        <v>0</v>
      </c>
      <c r="F27" s="29">
        <f t="shared" si="9"/>
        <v>0</v>
      </c>
      <c r="G27" s="57"/>
      <c r="H27" s="45"/>
      <c r="I27" s="28">
        <f t="shared" si="11"/>
        <v>0</v>
      </c>
      <c r="J27" s="29">
        <f t="shared" si="10"/>
        <v>0</v>
      </c>
      <c r="K27" s="57"/>
      <c r="L27" s="45"/>
      <c r="M27" s="28">
        <f t="shared" si="12"/>
        <v>0</v>
      </c>
      <c r="N27" s="29">
        <f t="shared" si="12"/>
        <v>0</v>
      </c>
      <c r="O27" s="57">
        <v>2</v>
      </c>
      <c r="P27" s="45"/>
      <c r="Q27" s="30">
        <f t="shared" si="13"/>
        <v>30</v>
      </c>
      <c r="R27" s="30">
        <f t="shared" si="13"/>
        <v>0</v>
      </c>
      <c r="S27" s="57"/>
      <c r="T27" s="45"/>
      <c r="U27" s="28">
        <f t="shared" si="14"/>
        <v>0</v>
      </c>
      <c r="V27" s="31">
        <f t="shared" si="14"/>
        <v>0</v>
      </c>
      <c r="W27" s="48">
        <f t="shared" si="7"/>
        <v>1</v>
      </c>
      <c r="X27" s="28">
        <f t="shared" si="5"/>
        <v>0</v>
      </c>
      <c r="Y27" s="104">
        <f t="shared" si="8"/>
        <v>30</v>
      </c>
      <c r="Z27" s="183"/>
      <c r="AA27" s="164"/>
      <c r="AB27" s="165"/>
      <c r="AC27" s="3"/>
    </row>
    <row r="28" spans="1:29" ht="18">
      <c r="A28" s="85">
        <v>21</v>
      </c>
      <c r="B28" s="86" t="s">
        <v>43</v>
      </c>
      <c r="C28" s="79">
        <v>2</v>
      </c>
      <c r="D28" s="45"/>
      <c r="E28" s="28">
        <f t="shared" si="9"/>
        <v>66</v>
      </c>
      <c r="F28" s="29">
        <f t="shared" si="9"/>
        <v>0</v>
      </c>
      <c r="G28" s="57"/>
      <c r="H28" s="45"/>
      <c r="I28" s="28">
        <f t="shared" si="11"/>
        <v>0</v>
      </c>
      <c r="J28" s="29">
        <f t="shared" si="10"/>
        <v>0</v>
      </c>
      <c r="K28" s="57"/>
      <c r="L28" s="45"/>
      <c r="M28" s="28">
        <f t="shared" si="12"/>
        <v>0</v>
      </c>
      <c r="N28" s="29">
        <f t="shared" si="12"/>
        <v>0</v>
      </c>
      <c r="O28" s="57"/>
      <c r="P28" s="45"/>
      <c r="Q28" s="30">
        <f t="shared" si="13"/>
        <v>0</v>
      </c>
      <c r="R28" s="30">
        <f t="shared" si="13"/>
        <v>0</v>
      </c>
      <c r="S28" s="57"/>
      <c r="T28" s="45"/>
      <c r="U28" s="28">
        <f t="shared" si="14"/>
        <v>0</v>
      </c>
      <c r="V28" s="31">
        <f t="shared" si="14"/>
        <v>0</v>
      </c>
      <c r="W28" s="48">
        <f t="shared" si="7"/>
        <v>2</v>
      </c>
      <c r="X28" s="28">
        <f t="shared" si="5"/>
        <v>0</v>
      </c>
      <c r="Y28" s="104">
        <f t="shared" si="8"/>
        <v>66</v>
      </c>
      <c r="Z28" s="183"/>
      <c r="AA28" s="164"/>
      <c r="AB28" s="165"/>
      <c r="AC28" s="3"/>
    </row>
    <row r="29" spans="1:29" ht="18">
      <c r="A29" s="85">
        <v>22</v>
      </c>
      <c r="B29" s="86" t="s">
        <v>44</v>
      </c>
      <c r="C29" s="79">
        <v>1</v>
      </c>
      <c r="D29" s="45"/>
      <c r="E29" s="28">
        <f t="shared" si="9"/>
        <v>33</v>
      </c>
      <c r="F29" s="29">
        <f t="shared" si="9"/>
        <v>0</v>
      </c>
      <c r="G29" s="57">
        <v>1</v>
      </c>
      <c r="H29" s="45"/>
      <c r="I29" s="28">
        <f t="shared" si="11"/>
        <v>33</v>
      </c>
      <c r="J29" s="29">
        <f t="shared" si="10"/>
        <v>0</v>
      </c>
      <c r="K29" s="57"/>
      <c r="L29" s="45"/>
      <c r="M29" s="28">
        <f t="shared" si="12"/>
        <v>0</v>
      </c>
      <c r="N29" s="29">
        <f t="shared" si="12"/>
        <v>0</v>
      </c>
      <c r="O29" s="57"/>
      <c r="P29" s="45"/>
      <c r="Q29" s="30">
        <f t="shared" si="13"/>
        <v>0</v>
      </c>
      <c r="R29" s="30">
        <f t="shared" si="13"/>
        <v>0</v>
      </c>
      <c r="S29" s="57"/>
      <c r="T29" s="45"/>
      <c r="U29" s="28">
        <f t="shared" si="14"/>
        <v>0</v>
      </c>
      <c r="V29" s="31">
        <f t="shared" si="14"/>
        <v>0</v>
      </c>
      <c r="W29" s="48">
        <f t="shared" si="7"/>
        <v>2</v>
      </c>
      <c r="X29" s="28">
        <f t="shared" si="5"/>
        <v>0</v>
      </c>
      <c r="Y29" s="104">
        <f t="shared" si="8"/>
        <v>66</v>
      </c>
      <c r="Z29" s="183"/>
      <c r="AA29" s="164"/>
      <c r="AB29" s="165"/>
      <c r="AC29" s="3"/>
    </row>
    <row r="30" spans="1:29" ht="18">
      <c r="A30" s="85">
        <v>23</v>
      </c>
      <c r="B30" s="86" t="s">
        <v>45</v>
      </c>
      <c r="C30" s="79"/>
      <c r="D30" s="45"/>
      <c r="E30" s="28">
        <f t="shared" si="9"/>
        <v>0</v>
      </c>
      <c r="F30" s="29">
        <f t="shared" si="9"/>
        <v>0</v>
      </c>
      <c r="G30" s="57">
        <v>1</v>
      </c>
      <c r="H30" s="45"/>
      <c r="I30" s="28">
        <f t="shared" si="11"/>
        <v>33</v>
      </c>
      <c r="J30" s="29">
        <f t="shared" si="10"/>
        <v>0</v>
      </c>
      <c r="K30" s="57"/>
      <c r="L30" s="45"/>
      <c r="M30" s="28">
        <f t="shared" si="12"/>
        <v>0</v>
      </c>
      <c r="N30" s="29">
        <f t="shared" si="12"/>
        <v>0</v>
      </c>
      <c r="O30" s="57"/>
      <c r="P30" s="45"/>
      <c r="Q30" s="30">
        <f t="shared" si="13"/>
        <v>0</v>
      </c>
      <c r="R30" s="30">
        <f t="shared" si="13"/>
        <v>0</v>
      </c>
      <c r="S30" s="57"/>
      <c r="T30" s="45"/>
      <c r="U30" s="28">
        <f t="shared" si="14"/>
        <v>0</v>
      </c>
      <c r="V30" s="31">
        <f t="shared" si="14"/>
        <v>0</v>
      </c>
      <c r="W30" s="48">
        <f t="shared" si="7"/>
        <v>1</v>
      </c>
      <c r="X30" s="28">
        <f t="shared" si="5"/>
        <v>0</v>
      </c>
      <c r="Y30" s="104">
        <f t="shared" si="8"/>
        <v>33</v>
      </c>
      <c r="Z30" s="183"/>
      <c r="AA30" s="164"/>
      <c r="AB30" s="165"/>
      <c r="AC30" s="3"/>
    </row>
    <row r="31" spans="1:29" ht="18">
      <c r="A31" s="85">
        <v>24</v>
      </c>
      <c r="B31" s="86" t="s">
        <v>46</v>
      </c>
      <c r="C31" s="79">
        <v>2</v>
      </c>
      <c r="D31" s="45"/>
      <c r="E31" s="28">
        <f t="shared" si="9"/>
        <v>66</v>
      </c>
      <c r="F31" s="29">
        <f t="shared" si="9"/>
        <v>0</v>
      </c>
      <c r="G31" s="57">
        <v>2</v>
      </c>
      <c r="H31" s="45"/>
      <c r="I31" s="28">
        <f t="shared" si="11"/>
        <v>66</v>
      </c>
      <c r="J31" s="29">
        <f t="shared" si="10"/>
        <v>0</v>
      </c>
      <c r="K31" s="57">
        <v>1</v>
      </c>
      <c r="L31" s="45"/>
      <c r="M31" s="28">
        <f t="shared" si="12"/>
        <v>30</v>
      </c>
      <c r="N31" s="29">
        <f t="shared" si="12"/>
        <v>0</v>
      </c>
      <c r="O31" s="57"/>
      <c r="P31" s="45"/>
      <c r="Q31" s="30">
        <f t="shared" si="13"/>
        <v>0</v>
      </c>
      <c r="R31" s="30">
        <f t="shared" si="13"/>
        <v>0</v>
      </c>
      <c r="S31" s="57"/>
      <c r="T31" s="45"/>
      <c r="U31" s="28">
        <f t="shared" si="14"/>
        <v>0</v>
      </c>
      <c r="V31" s="31">
        <f t="shared" si="14"/>
        <v>0</v>
      </c>
      <c r="W31" s="48">
        <f t="shared" si="7"/>
        <v>5</v>
      </c>
      <c r="X31" s="28">
        <f t="shared" si="5"/>
        <v>0</v>
      </c>
      <c r="Y31" s="104">
        <f t="shared" si="8"/>
        <v>162</v>
      </c>
      <c r="Z31" s="183"/>
      <c r="AA31" s="164"/>
      <c r="AB31" s="165"/>
      <c r="AC31" s="3"/>
    </row>
    <row r="32" spans="1:29" ht="28.9" customHeight="1">
      <c r="A32" s="85">
        <v>25</v>
      </c>
      <c r="B32" s="86" t="s">
        <v>47</v>
      </c>
      <c r="C32" s="79"/>
      <c r="D32" s="45"/>
      <c r="E32" s="28">
        <f t="shared" si="9"/>
        <v>0</v>
      </c>
      <c r="F32" s="29">
        <f t="shared" si="9"/>
        <v>0</v>
      </c>
      <c r="G32" s="57">
        <v>3</v>
      </c>
      <c r="H32" s="45"/>
      <c r="I32" s="28">
        <f t="shared" si="11"/>
        <v>99</v>
      </c>
      <c r="J32" s="29">
        <f t="shared" si="10"/>
        <v>0</v>
      </c>
      <c r="K32" s="57">
        <v>2</v>
      </c>
      <c r="L32" s="45"/>
      <c r="M32" s="28">
        <f t="shared" si="12"/>
        <v>60</v>
      </c>
      <c r="N32" s="29">
        <f t="shared" si="12"/>
        <v>0</v>
      </c>
      <c r="O32" s="57"/>
      <c r="P32" s="45"/>
      <c r="Q32" s="30">
        <f t="shared" si="13"/>
        <v>0</v>
      </c>
      <c r="R32" s="30">
        <f t="shared" si="13"/>
        <v>0</v>
      </c>
      <c r="S32" s="57"/>
      <c r="T32" s="45"/>
      <c r="U32" s="28">
        <f t="shared" si="14"/>
        <v>0</v>
      </c>
      <c r="V32" s="31">
        <f t="shared" si="14"/>
        <v>0</v>
      </c>
      <c r="W32" s="48">
        <f t="shared" si="7"/>
        <v>5</v>
      </c>
      <c r="X32" s="28">
        <f t="shared" si="5"/>
        <v>0</v>
      </c>
      <c r="Y32" s="104">
        <f>SUM(E32,I32,Q32,M32,U32)</f>
        <v>159</v>
      </c>
      <c r="Z32" s="183"/>
      <c r="AA32" s="164"/>
      <c r="AB32" s="165"/>
      <c r="AC32" s="3"/>
    </row>
    <row r="33" spans="1:29" ht="28.5">
      <c r="A33" s="85">
        <v>26</v>
      </c>
      <c r="B33" s="86" t="s">
        <v>48</v>
      </c>
      <c r="C33" s="79">
        <v>1</v>
      </c>
      <c r="D33" s="45"/>
      <c r="E33" s="28">
        <f t="shared" si="9"/>
        <v>33</v>
      </c>
      <c r="F33" s="29">
        <f t="shared" si="9"/>
        <v>0</v>
      </c>
      <c r="G33" s="57">
        <v>2</v>
      </c>
      <c r="H33" s="45"/>
      <c r="I33" s="28">
        <f t="shared" si="11"/>
        <v>66</v>
      </c>
      <c r="J33" s="29">
        <f t="shared" si="10"/>
        <v>0</v>
      </c>
      <c r="K33" s="57"/>
      <c r="L33" s="45"/>
      <c r="M33" s="28">
        <f t="shared" si="12"/>
        <v>0</v>
      </c>
      <c r="N33" s="29">
        <f t="shared" si="12"/>
        <v>0</v>
      </c>
      <c r="O33" s="57"/>
      <c r="P33" s="45"/>
      <c r="Q33" s="30">
        <f t="shared" si="13"/>
        <v>0</v>
      </c>
      <c r="R33" s="30">
        <f t="shared" si="13"/>
        <v>0</v>
      </c>
      <c r="S33" s="57"/>
      <c r="T33" s="45"/>
      <c r="U33" s="28">
        <f t="shared" si="14"/>
        <v>0</v>
      </c>
      <c r="V33" s="31">
        <f t="shared" si="14"/>
        <v>0</v>
      </c>
      <c r="W33" s="48">
        <f t="shared" si="7"/>
        <v>3</v>
      </c>
      <c r="X33" s="28">
        <f t="shared" si="5"/>
        <v>0</v>
      </c>
      <c r="Y33" s="104">
        <f t="shared" ref="Y33:Y37" si="15">SUM(E33,I33,Q33,M33,U33)</f>
        <v>99</v>
      </c>
      <c r="Z33" s="183"/>
      <c r="AA33" s="164"/>
      <c r="AB33" s="165"/>
      <c r="AC33" s="3"/>
    </row>
    <row r="34" spans="1:29" ht="29.25" thickBot="1">
      <c r="A34" s="85">
        <v>27</v>
      </c>
      <c r="B34" s="86" t="s">
        <v>49</v>
      </c>
      <c r="C34" s="79"/>
      <c r="D34" s="45"/>
      <c r="E34" s="28">
        <f t="shared" si="9"/>
        <v>0</v>
      </c>
      <c r="F34" s="29">
        <f t="shared" si="9"/>
        <v>0</v>
      </c>
      <c r="G34" s="57"/>
      <c r="H34" s="45"/>
      <c r="I34" s="28">
        <f t="shared" si="11"/>
        <v>0</v>
      </c>
      <c r="J34" s="29">
        <f t="shared" si="10"/>
        <v>0</v>
      </c>
      <c r="K34" s="57">
        <v>1</v>
      </c>
      <c r="L34" s="45"/>
      <c r="M34" s="28">
        <f t="shared" si="12"/>
        <v>30</v>
      </c>
      <c r="N34" s="29">
        <f t="shared" si="12"/>
        <v>0</v>
      </c>
      <c r="O34" s="57">
        <v>4</v>
      </c>
      <c r="P34" s="45"/>
      <c r="Q34" s="30">
        <f t="shared" si="13"/>
        <v>60</v>
      </c>
      <c r="R34" s="30">
        <f t="shared" si="13"/>
        <v>0</v>
      </c>
      <c r="S34" s="57"/>
      <c r="T34" s="45"/>
      <c r="U34" s="28">
        <f t="shared" si="14"/>
        <v>0</v>
      </c>
      <c r="V34" s="31">
        <f t="shared" si="14"/>
        <v>0</v>
      </c>
      <c r="W34" s="48">
        <f t="shared" si="7"/>
        <v>3</v>
      </c>
      <c r="X34" s="28">
        <f t="shared" si="5"/>
        <v>0</v>
      </c>
      <c r="Y34" s="104">
        <f t="shared" si="15"/>
        <v>90</v>
      </c>
      <c r="Z34" s="184"/>
      <c r="AA34" s="166"/>
      <c r="AB34" s="167"/>
      <c r="AC34" s="3"/>
    </row>
    <row r="35" spans="1:29" ht="18.75" thickBot="1">
      <c r="A35" s="85">
        <v>28</v>
      </c>
      <c r="B35" s="86" t="s">
        <v>50</v>
      </c>
      <c r="C35" s="79"/>
      <c r="D35" s="45"/>
      <c r="E35" s="28">
        <f t="shared" si="9"/>
        <v>0</v>
      </c>
      <c r="F35" s="29">
        <f t="shared" si="9"/>
        <v>0</v>
      </c>
      <c r="G35" s="57">
        <v>4</v>
      </c>
      <c r="H35" s="45"/>
      <c r="I35" s="28">
        <f t="shared" si="11"/>
        <v>132</v>
      </c>
      <c r="J35" s="29">
        <f t="shared" si="10"/>
        <v>0</v>
      </c>
      <c r="K35" s="57">
        <v>4</v>
      </c>
      <c r="L35" s="45"/>
      <c r="M35" s="28">
        <f t="shared" si="12"/>
        <v>120</v>
      </c>
      <c r="N35" s="29">
        <f t="shared" si="12"/>
        <v>0</v>
      </c>
      <c r="O35" s="57"/>
      <c r="P35" s="45"/>
      <c r="Q35" s="30">
        <f t="shared" si="13"/>
        <v>0</v>
      </c>
      <c r="R35" s="30">
        <f t="shared" si="13"/>
        <v>0</v>
      </c>
      <c r="S35" s="57"/>
      <c r="T35" s="45"/>
      <c r="U35" s="28">
        <f t="shared" si="14"/>
        <v>0</v>
      </c>
      <c r="V35" s="31">
        <f t="shared" si="14"/>
        <v>0</v>
      </c>
      <c r="W35" s="54">
        <f t="shared" si="7"/>
        <v>8</v>
      </c>
      <c r="X35" s="106">
        <f t="shared" si="5"/>
        <v>0</v>
      </c>
      <c r="Y35" s="103">
        <f t="shared" si="15"/>
        <v>252</v>
      </c>
      <c r="Z35" s="148">
        <f>SUM(Y35:Y37)</f>
        <v>783</v>
      </c>
      <c r="AA35" s="162">
        <v>750</v>
      </c>
      <c r="AB35" s="163"/>
      <c r="AC35" s="3"/>
    </row>
    <row r="36" spans="1:29" ht="19.5" thickTop="1" thickBot="1">
      <c r="A36" s="85">
        <v>29</v>
      </c>
      <c r="B36" s="86" t="s">
        <v>51</v>
      </c>
      <c r="C36" s="79">
        <v>3</v>
      </c>
      <c r="D36" s="45"/>
      <c r="E36" s="28">
        <f t="shared" si="9"/>
        <v>99</v>
      </c>
      <c r="F36" s="29">
        <f t="shared" si="9"/>
        <v>0</v>
      </c>
      <c r="G36" s="57">
        <v>4</v>
      </c>
      <c r="H36" s="45"/>
      <c r="I36" s="28">
        <f t="shared" si="11"/>
        <v>132</v>
      </c>
      <c r="J36" s="29">
        <f t="shared" si="10"/>
        <v>0</v>
      </c>
      <c r="K36" s="57">
        <v>4</v>
      </c>
      <c r="L36" s="45"/>
      <c r="M36" s="28">
        <f t="shared" si="12"/>
        <v>120</v>
      </c>
      <c r="N36" s="29">
        <f t="shared" si="12"/>
        <v>0</v>
      </c>
      <c r="O36" s="57"/>
      <c r="P36" s="45"/>
      <c r="Q36" s="30">
        <f t="shared" si="13"/>
        <v>0</v>
      </c>
      <c r="R36" s="30">
        <f t="shared" si="13"/>
        <v>0</v>
      </c>
      <c r="S36" s="57"/>
      <c r="T36" s="45"/>
      <c r="U36" s="28">
        <f t="shared" si="14"/>
        <v>0</v>
      </c>
      <c r="V36" s="31">
        <f t="shared" si="14"/>
        <v>0</v>
      </c>
      <c r="W36" s="49">
        <f t="shared" si="7"/>
        <v>11</v>
      </c>
      <c r="X36" s="72">
        <f t="shared" si="5"/>
        <v>0</v>
      </c>
      <c r="Y36" s="75">
        <f t="shared" si="15"/>
        <v>351</v>
      </c>
      <c r="Z36" s="149"/>
      <c r="AA36" s="164"/>
      <c r="AB36" s="165"/>
      <c r="AC36" s="3"/>
    </row>
    <row r="37" spans="1:29" ht="30" thickTop="1" thickBot="1">
      <c r="A37" s="85">
        <v>30</v>
      </c>
      <c r="B37" s="86" t="s">
        <v>52</v>
      </c>
      <c r="C37" s="79"/>
      <c r="D37" s="45"/>
      <c r="E37" s="28">
        <f t="shared" si="9"/>
        <v>0</v>
      </c>
      <c r="F37" s="29">
        <f t="shared" si="9"/>
        <v>0</v>
      </c>
      <c r="G37" s="57"/>
      <c r="H37" s="45"/>
      <c r="I37" s="28">
        <f t="shared" si="11"/>
        <v>0</v>
      </c>
      <c r="J37" s="29">
        <f t="shared" si="10"/>
        <v>0</v>
      </c>
      <c r="K37" s="57">
        <v>3</v>
      </c>
      <c r="L37" s="45"/>
      <c r="M37" s="28">
        <f t="shared" si="12"/>
        <v>90</v>
      </c>
      <c r="N37" s="29">
        <f t="shared" si="12"/>
        <v>0</v>
      </c>
      <c r="O37" s="57">
        <v>6</v>
      </c>
      <c r="P37" s="45"/>
      <c r="Q37" s="30">
        <f t="shared" si="13"/>
        <v>90</v>
      </c>
      <c r="R37" s="30">
        <f t="shared" si="13"/>
        <v>0</v>
      </c>
      <c r="S37" s="57"/>
      <c r="T37" s="45"/>
      <c r="U37" s="28">
        <f t="shared" si="14"/>
        <v>0</v>
      </c>
      <c r="V37" s="31">
        <f t="shared" si="14"/>
        <v>0</v>
      </c>
      <c r="W37" s="46">
        <f t="shared" si="7"/>
        <v>6</v>
      </c>
      <c r="X37" s="72">
        <f t="shared" si="5"/>
        <v>0</v>
      </c>
      <c r="Y37" s="75">
        <f t="shared" si="15"/>
        <v>180</v>
      </c>
      <c r="Z37" s="150"/>
      <c r="AA37" s="168"/>
      <c r="AB37" s="169"/>
      <c r="AC37" s="3"/>
    </row>
    <row r="38" spans="1:29" ht="19.5" thickTop="1" thickBot="1">
      <c r="A38" s="87">
        <v>31</v>
      </c>
      <c r="B38" s="88" t="s">
        <v>53</v>
      </c>
      <c r="C38" s="80"/>
      <c r="D38" s="56"/>
      <c r="E38" s="28">
        <f t="shared" si="9"/>
        <v>0</v>
      </c>
      <c r="F38" s="29">
        <f t="shared" si="9"/>
        <v>0</v>
      </c>
      <c r="G38" s="60"/>
      <c r="H38" s="56"/>
      <c r="I38" s="28">
        <f t="shared" si="11"/>
        <v>0</v>
      </c>
      <c r="J38" s="29">
        <f t="shared" si="10"/>
        <v>0</v>
      </c>
      <c r="K38" s="60"/>
      <c r="L38" s="56">
        <v>2</v>
      </c>
      <c r="M38" s="28">
        <f t="shared" si="12"/>
        <v>0</v>
      </c>
      <c r="N38" s="29">
        <f t="shared" si="12"/>
        <v>60</v>
      </c>
      <c r="O38" s="60"/>
      <c r="P38" s="56">
        <v>1</v>
      </c>
      <c r="Q38" s="30">
        <f t="shared" si="13"/>
        <v>0</v>
      </c>
      <c r="R38" s="30">
        <f t="shared" si="13"/>
        <v>15</v>
      </c>
      <c r="S38" s="60"/>
      <c r="T38" s="56">
        <v>3</v>
      </c>
      <c r="U38" s="28">
        <f t="shared" si="14"/>
        <v>0</v>
      </c>
      <c r="V38" s="31">
        <f t="shared" si="14"/>
        <v>45</v>
      </c>
      <c r="W38" s="46">
        <f t="shared" si="7"/>
        <v>0</v>
      </c>
      <c r="X38" s="72">
        <f t="shared" si="5"/>
        <v>4</v>
      </c>
      <c r="Y38" s="73">
        <f t="shared" si="8"/>
        <v>0</v>
      </c>
      <c r="Z38" s="74"/>
      <c r="AA38" s="70">
        <f t="shared" si="6"/>
        <v>120</v>
      </c>
      <c r="AB38" s="71">
        <v>120</v>
      </c>
      <c r="AC38" s="3"/>
    </row>
    <row r="39" spans="1:29" ht="17.25" thickTop="1" thickBot="1">
      <c r="A39" s="26"/>
      <c r="B39" s="63" t="s">
        <v>54</v>
      </c>
      <c r="C39" s="96">
        <f>SUM(C8:C38)</f>
        <v>32</v>
      </c>
      <c r="D39" s="97">
        <f>SUM(D8:D38)</f>
        <v>1</v>
      </c>
      <c r="E39" s="37"/>
      <c r="F39" s="38"/>
      <c r="G39" s="96">
        <f>SUM(G8:G38)</f>
        <v>32</v>
      </c>
      <c r="H39" s="97">
        <f>SUM(H8:H38)</f>
        <v>3</v>
      </c>
      <c r="I39" s="37"/>
      <c r="J39" s="38"/>
      <c r="K39" s="96">
        <f>SUM(K8:K38)</f>
        <v>29</v>
      </c>
      <c r="L39" s="97">
        <f>SUM(L8:L38)</f>
        <v>5</v>
      </c>
      <c r="M39" s="37"/>
      <c r="N39" s="38"/>
      <c r="O39" s="96">
        <f>SUM(O8:O38)</f>
        <v>25</v>
      </c>
      <c r="P39" s="97">
        <f>SUM(P8:P38)</f>
        <v>6</v>
      </c>
      <c r="Q39" s="37"/>
      <c r="R39" s="38"/>
      <c r="S39" s="96">
        <f>SUM(S8:S38)</f>
        <v>19</v>
      </c>
      <c r="T39" s="97">
        <f>SUM(T8:T38)</f>
        <v>12</v>
      </c>
      <c r="U39" s="37"/>
      <c r="V39" s="38"/>
      <c r="W39" s="69">
        <f>SUM(W8:W38)</f>
        <v>115</v>
      </c>
      <c r="X39" s="1">
        <f>SUM(X8:X38)</f>
        <v>18</v>
      </c>
      <c r="Y39" s="151"/>
      <c r="Z39" s="152"/>
      <c r="AA39" s="156">
        <f>SUM(AA8:AA10,AA12:AA13,AA15:AA20,AA38:AA38)</f>
        <v>540</v>
      </c>
      <c r="AB39" s="159">
        <v>540</v>
      </c>
      <c r="AC39" s="3"/>
    </row>
    <row r="40" spans="1:29" ht="17.25" thickTop="1" thickBot="1">
      <c r="A40" s="34"/>
      <c r="B40" s="5" t="s">
        <v>55</v>
      </c>
      <c r="C40" s="170">
        <f>SUM(C39:D39)</f>
        <v>33</v>
      </c>
      <c r="D40" s="171"/>
      <c r="E40" s="39"/>
      <c r="F40" s="38"/>
      <c r="G40" s="170">
        <f>SUM(G39:H39)</f>
        <v>35</v>
      </c>
      <c r="H40" s="171"/>
      <c r="I40" s="39"/>
      <c r="J40" s="38"/>
      <c r="K40" s="170">
        <f>SUM(K39:L39)</f>
        <v>34</v>
      </c>
      <c r="L40" s="171"/>
      <c r="M40" s="39"/>
      <c r="N40" s="38"/>
      <c r="O40" s="170">
        <f>SUM(O39:P39)</f>
        <v>31</v>
      </c>
      <c r="P40" s="171"/>
      <c r="Q40" s="39"/>
      <c r="R40" s="38"/>
      <c r="S40" s="170">
        <f>SUM(S39:T39)</f>
        <v>31</v>
      </c>
      <c r="T40" s="171"/>
      <c r="U40" s="39"/>
      <c r="V40" s="38"/>
      <c r="W40" s="170">
        <f>SUM(W39:X39)</f>
        <v>133</v>
      </c>
      <c r="X40" s="172"/>
      <c r="Y40" s="153"/>
      <c r="Z40" s="152"/>
      <c r="AA40" s="157"/>
      <c r="AB40" s="160"/>
      <c r="AC40" s="3"/>
    </row>
    <row r="41" spans="1:29" ht="17.25" thickTop="1" thickBot="1">
      <c r="A41" s="40"/>
      <c r="B41" s="41" t="s">
        <v>56</v>
      </c>
      <c r="C41" s="170">
        <v>33</v>
      </c>
      <c r="D41" s="171"/>
      <c r="E41" s="42"/>
      <c r="F41" s="43"/>
      <c r="G41" s="170">
        <v>35</v>
      </c>
      <c r="H41" s="171"/>
      <c r="I41" s="28"/>
      <c r="J41" s="29"/>
      <c r="K41" s="170">
        <v>34</v>
      </c>
      <c r="L41" s="171"/>
      <c r="M41" s="28"/>
      <c r="N41" s="29"/>
      <c r="O41" s="170">
        <v>31</v>
      </c>
      <c r="P41" s="171"/>
      <c r="Q41" s="28"/>
      <c r="R41" s="29"/>
      <c r="S41" s="170">
        <v>31</v>
      </c>
      <c r="T41" s="171"/>
      <c r="U41" s="28"/>
      <c r="V41" s="29"/>
      <c r="W41" s="170">
        <f>SUM(C41,G41,K41,O41)</f>
        <v>133</v>
      </c>
      <c r="X41" s="171"/>
      <c r="Y41" s="154"/>
      <c r="Z41" s="155"/>
      <c r="AA41" s="158"/>
      <c r="AB41" s="161"/>
      <c r="AC41" s="3"/>
    </row>
    <row r="42" spans="1:29" ht="16.5" thickTop="1" thickBot="1">
      <c r="A42" s="173" t="s">
        <v>57</v>
      </c>
      <c r="B42" s="174"/>
      <c r="C42" s="174"/>
      <c r="D42" s="175"/>
      <c r="E42" s="175"/>
      <c r="F42" s="175"/>
      <c r="G42" s="175"/>
      <c r="H42" s="175"/>
      <c r="I42" s="175"/>
      <c r="J42" s="175"/>
      <c r="K42" s="176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4"/>
      <c r="Z42" s="3"/>
      <c r="AA42" s="3"/>
      <c r="AB42" s="3"/>
      <c r="AC42" s="3"/>
    </row>
    <row r="43" spans="1:29" s="93" customFormat="1" ht="20.45" customHeight="1" thickTop="1">
      <c r="B43" s="177" t="s">
        <v>58</v>
      </c>
      <c r="C43" s="178"/>
      <c r="D43" s="179" t="s">
        <v>59</v>
      </c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94"/>
      <c r="U43" s="94"/>
      <c r="V43" s="94"/>
      <c r="W43" s="94"/>
      <c r="X43" s="95"/>
    </row>
    <row r="44" spans="1:29" ht="18.75">
      <c r="B44" s="61" t="s">
        <v>60</v>
      </c>
      <c r="C44" s="89">
        <v>2</v>
      </c>
      <c r="D44" s="90"/>
      <c r="E44" s="90"/>
      <c r="F44" s="90"/>
      <c r="G44" s="89">
        <v>2</v>
      </c>
      <c r="H44" s="90"/>
      <c r="I44" s="90"/>
      <c r="J44" s="90"/>
      <c r="K44" s="89">
        <v>2</v>
      </c>
      <c r="L44" s="90"/>
      <c r="M44" s="90"/>
      <c r="N44" s="90"/>
      <c r="O44" s="89">
        <v>2</v>
      </c>
      <c r="P44" s="90"/>
      <c r="Q44" s="90"/>
      <c r="R44" s="90"/>
      <c r="S44" s="89">
        <v>2</v>
      </c>
      <c r="W44" s="62">
        <f t="shared" ref="W44" si="16">SUM(S44/2,O44/2,K44,C44,G44)</f>
        <v>8</v>
      </c>
    </row>
    <row r="45" spans="1:29" ht="4.5" customHeight="1"/>
    <row r="46" spans="1:29">
      <c r="C46" s="180" t="s">
        <v>61</v>
      </c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</row>
    <row r="47" spans="1:29">
      <c r="C47" s="180" t="s">
        <v>62</v>
      </c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</row>
    <row r="48" spans="1:29" customFormat="1">
      <c r="B48" s="116" t="s">
        <v>63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93"/>
      <c r="X48" s="93"/>
      <c r="Y48" s="93"/>
      <c r="Z48" s="93"/>
      <c r="AA48" s="93"/>
    </row>
    <row r="49" spans="2:27" customFormat="1">
      <c r="B49" s="116" t="s">
        <v>64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93"/>
      <c r="X49" s="93"/>
      <c r="Y49" s="93"/>
      <c r="Z49" s="93"/>
      <c r="AA49" s="93"/>
    </row>
    <row r="50" spans="2:27" customFormat="1">
      <c r="B50" s="115" t="s">
        <v>69</v>
      </c>
      <c r="C50" t="s">
        <v>66</v>
      </c>
    </row>
  </sheetData>
  <mergeCells count="45">
    <mergeCell ref="B2:AB2"/>
    <mergeCell ref="C3:F3"/>
    <mergeCell ref="G3:J3"/>
    <mergeCell ref="K3:N3"/>
    <mergeCell ref="O3:R3"/>
    <mergeCell ref="S3:V3"/>
    <mergeCell ref="W3:AB3"/>
    <mergeCell ref="AA21:AB23"/>
    <mergeCell ref="C4:F4"/>
    <mergeCell ref="G4:J4"/>
    <mergeCell ref="K4:N4"/>
    <mergeCell ref="O4:V4"/>
    <mergeCell ref="Z5:Z6"/>
    <mergeCell ref="AB5:AB6"/>
    <mergeCell ref="W9:W10"/>
    <mergeCell ref="Y9:Y10"/>
    <mergeCell ref="Z9:Z10"/>
    <mergeCell ref="AA11:AB11"/>
    <mergeCell ref="AA14:AB14"/>
    <mergeCell ref="Z24:Z34"/>
    <mergeCell ref="Z35:Z37"/>
    <mergeCell ref="Y39:Z41"/>
    <mergeCell ref="AA39:AA41"/>
    <mergeCell ref="AB39:AB41"/>
    <mergeCell ref="AA24:AB34"/>
    <mergeCell ref="AA35:AB37"/>
    <mergeCell ref="W41:X41"/>
    <mergeCell ref="C40:D40"/>
    <mergeCell ref="G40:H40"/>
    <mergeCell ref="K40:L40"/>
    <mergeCell ref="O40:P40"/>
    <mergeCell ref="S40:T40"/>
    <mergeCell ref="W40:X40"/>
    <mergeCell ref="C41:D41"/>
    <mergeCell ref="G41:H41"/>
    <mergeCell ref="K41:L41"/>
    <mergeCell ref="O41:P41"/>
    <mergeCell ref="S41:T41"/>
    <mergeCell ref="B49:V49"/>
    <mergeCell ref="A42:K42"/>
    <mergeCell ref="B43:C43"/>
    <mergeCell ref="D43:S43"/>
    <mergeCell ref="C46:T46"/>
    <mergeCell ref="C47:T47"/>
    <mergeCell ref="B48:V48"/>
  </mergeCells>
  <pageMargins left="0.98425196850393704" right="0.39370078740157483" top="0.31496062992125984" bottom="0.31496062992125984" header="0.19685039370078741" footer="0.23622047244094491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2006-09-22T13:37:51Z</dcterms:created>
  <dcterms:modified xsi:type="dcterms:W3CDTF">2022-09-03T11:12:56Z</dcterms:modified>
  <cp:category/>
  <cp:contentStatus/>
</cp:coreProperties>
</file>