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G:\___GK_PRACA\mechanik_ryki_22-23\szkolne plany nauczania 2022-23\GIMNAZJUM\"/>
    </mc:Choice>
  </mc:AlternateContent>
  <xr:revisionPtr revIDLastSave="0" documentId="8_{AC14CFA3-E346-4A21-8E9F-846212533EC6}" xr6:coauthVersionLast="47" xr6:coauthVersionMax="47" xr10:uidLastSave="{00000000-0000-0000-0000-000000000000}"/>
  <bookViews>
    <workbookView xWindow="0" yWindow="0" windowWidth="21030" windowHeight="10530" firstSheet="1" activeTab="1" xr2:uid="{00000000-000D-0000-FFFF-FFFF00000000}"/>
  </bookViews>
  <sheets>
    <sheet name="IV dT" sheetId="9" r:id="rId1"/>
    <sheet name="IV eT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5" i="10" l="1"/>
  <c r="X41" i="10"/>
  <c r="U39" i="10"/>
  <c r="T39" i="10"/>
  <c r="Q39" i="10"/>
  <c r="P39" i="10"/>
  <c r="P40" i="10" s="1"/>
  <c r="M39" i="10"/>
  <c r="L39" i="10"/>
  <c r="L40" i="10" s="1"/>
  <c r="I39" i="10"/>
  <c r="H39" i="10"/>
  <c r="E39" i="10"/>
  <c r="D39" i="10"/>
  <c r="Y38" i="10"/>
  <c r="X38" i="10"/>
  <c r="W38" i="10"/>
  <c r="V38" i="10"/>
  <c r="S38" i="10"/>
  <c r="R38" i="10"/>
  <c r="O38" i="10"/>
  <c r="N38" i="10"/>
  <c r="K38" i="10"/>
  <c r="J38" i="10"/>
  <c r="G38" i="10"/>
  <c r="F38" i="10"/>
  <c r="X37" i="10"/>
  <c r="W37" i="10"/>
  <c r="V37" i="10"/>
  <c r="S37" i="10"/>
  <c r="R37" i="10"/>
  <c r="O37" i="10"/>
  <c r="N37" i="10"/>
  <c r="K37" i="10"/>
  <c r="J37" i="10"/>
  <c r="G37" i="10"/>
  <c r="F37" i="10"/>
  <c r="X36" i="10"/>
  <c r="W36" i="10"/>
  <c r="V36" i="10"/>
  <c r="S36" i="10"/>
  <c r="R36" i="10"/>
  <c r="O36" i="10"/>
  <c r="N36" i="10"/>
  <c r="K36" i="10"/>
  <c r="J36" i="10"/>
  <c r="G36" i="10"/>
  <c r="F36" i="10"/>
  <c r="X35" i="10"/>
  <c r="W35" i="10"/>
  <c r="V35" i="10"/>
  <c r="S35" i="10"/>
  <c r="R35" i="10"/>
  <c r="O35" i="10"/>
  <c r="N35" i="10"/>
  <c r="K35" i="10"/>
  <c r="J35" i="10"/>
  <c r="G35" i="10"/>
  <c r="F35" i="10"/>
  <c r="X34" i="10"/>
  <c r="W34" i="10"/>
  <c r="V34" i="10"/>
  <c r="S34" i="10"/>
  <c r="R34" i="10"/>
  <c r="O34" i="10"/>
  <c r="N34" i="10"/>
  <c r="K34" i="10"/>
  <c r="J34" i="10"/>
  <c r="G34" i="10"/>
  <c r="F34" i="10"/>
  <c r="X33" i="10"/>
  <c r="W33" i="10"/>
  <c r="V33" i="10"/>
  <c r="S33" i="10"/>
  <c r="R33" i="10"/>
  <c r="O33" i="10"/>
  <c r="N33" i="10"/>
  <c r="K33" i="10"/>
  <c r="J33" i="10"/>
  <c r="G33" i="10"/>
  <c r="F33" i="10"/>
  <c r="X32" i="10"/>
  <c r="W32" i="10"/>
  <c r="V32" i="10"/>
  <c r="S32" i="10"/>
  <c r="R32" i="10"/>
  <c r="O32" i="10"/>
  <c r="N32" i="10"/>
  <c r="K32" i="10"/>
  <c r="J32" i="10"/>
  <c r="G32" i="10"/>
  <c r="F32" i="10"/>
  <c r="X31" i="10"/>
  <c r="W31" i="10"/>
  <c r="V31" i="10"/>
  <c r="S31" i="10"/>
  <c r="R31" i="10"/>
  <c r="O31" i="10"/>
  <c r="N31" i="10"/>
  <c r="K31" i="10"/>
  <c r="J31" i="10"/>
  <c r="G31" i="10"/>
  <c r="F31" i="10"/>
  <c r="X30" i="10"/>
  <c r="W30" i="10"/>
  <c r="V30" i="10"/>
  <c r="S30" i="10"/>
  <c r="R30" i="10"/>
  <c r="O30" i="10"/>
  <c r="N30" i="10"/>
  <c r="K30" i="10"/>
  <c r="J30" i="10"/>
  <c r="G30" i="10"/>
  <c r="F30" i="10"/>
  <c r="X29" i="10"/>
  <c r="W29" i="10"/>
  <c r="V29" i="10"/>
  <c r="S29" i="10"/>
  <c r="R29" i="10"/>
  <c r="O29" i="10"/>
  <c r="N29" i="10"/>
  <c r="K29" i="10"/>
  <c r="J29" i="10"/>
  <c r="G29" i="10"/>
  <c r="F29" i="10"/>
  <c r="X28" i="10"/>
  <c r="W28" i="10"/>
  <c r="V28" i="10"/>
  <c r="S28" i="10"/>
  <c r="R28" i="10"/>
  <c r="O28" i="10"/>
  <c r="N28" i="10"/>
  <c r="K28" i="10"/>
  <c r="J28" i="10"/>
  <c r="G28" i="10"/>
  <c r="F28" i="10"/>
  <c r="X27" i="10"/>
  <c r="W27" i="10"/>
  <c r="V27" i="10"/>
  <c r="S27" i="10"/>
  <c r="R27" i="10"/>
  <c r="O27" i="10"/>
  <c r="N27" i="10"/>
  <c r="K27" i="10"/>
  <c r="J27" i="10"/>
  <c r="G27" i="10"/>
  <c r="F27" i="10"/>
  <c r="X26" i="10"/>
  <c r="W26" i="10"/>
  <c r="V26" i="10"/>
  <c r="S26" i="10"/>
  <c r="R26" i="10"/>
  <c r="O26" i="10"/>
  <c r="N26" i="10"/>
  <c r="K26" i="10"/>
  <c r="J26" i="10"/>
  <c r="G26" i="10"/>
  <c r="F26" i="10"/>
  <c r="X25" i="10"/>
  <c r="W25" i="10"/>
  <c r="V25" i="10"/>
  <c r="S25" i="10"/>
  <c r="R25" i="10"/>
  <c r="O25" i="10"/>
  <c r="N25" i="10"/>
  <c r="K25" i="10"/>
  <c r="J25" i="10"/>
  <c r="G25" i="10"/>
  <c r="F25" i="10"/>
  <c r="X24" i="10"/>
  <c r="W24" i="10"/>
  <c r="V24" i="10"/>
  <c r="S24" i="10"/>
  <c r="R24" i="10"/>
  <c r="O24" i="10"/>
  <c r="N24" i="10"/>
  <c r="K24" i="10"/>
  <c r="J24" i="10"/>
  <c r="G24" i="10"/>
  <c r="F24" i="10"/>
  <c r="X23" i="10"/>
  <c r="W23" i="10"/>
  <c r="V23" i="10"/>
  <c r="S23" i="10"/>
  <c r="R23" i="10"/>
  <c r="O23" i="10"/>
  <c r="N23" i="10"/>
  <c r="K23" i="10"/>
  <c r="J23" i="10"/>
  <c r="G23" i="10"/>
  <c r="F23" i="10"/>
  <c r="X22" i="10"/>
  <c r="W22" i="10"/>
  <c r="V22" i="10"/>
  <c r="S22" i="10"/>
  <c r="R22" i="10"/>
  <c r="O22" i="10"/>
  <c r="N22" i="10"/>
  <c r="K22" i="10"/>
  <c r="J22" i="10"/>
  <c r="G22" i="10"/>
  <c r="F22" i="10"/>
  <c r="X21" i="10"/>
  <c r="W21" i="10"/>
  <c r="V21" i="10"/>
  <c r="S21" i="10"/>
  <c r="R21" i="10"/>
  <c r="O21" i="10"/>
  <c r="N21" i="10"/>
  <c r="K21" i="10"/>
  <c r="J21" i="10"/>
  <c r="G21" i="10"/>
  <c r="F21" i="10"/>
  <c r="X20" i="10"/>
  <c r="W20" i="10"/>
  <c r="V20" i="10"/>
  <c r="S20" i="10"/>
  <c r="R20" i="10"/>
  <c r="O20" i="10"/>
  <c r="N20" i="10"/>
  <c r="K20" i="10"/>
  <c r="J20" i="10"/>
  <c r="G20" i="10"/>
  <c r="F20" i="10"/>
  <c r="Y19" i="10"/>
  <c r="X19" i="10"/>
  <c r="V19" i="10"/>
  <c r="R19" i="10"/>
  <c r="N19" i="10"/>
  <c r="J19" i="10"/>
  <c r="G19" i="10"/>
  <c r="AB19" i="10" s="1"/>
  <c r="F19" i="10"/>
  <c r="Z19" i="10" s="1"/>
  <c r="Y18" i="10"/>
  <c r="X18" i="10"/>
  <c r="V18" i="10"/>
  <c r="R18" i="10"/>
  <c r="N18" i="10"/>
  <c r="J18" i="10"/>
  <c r="G18" i="10"/>
  <c r="AB18" i="10" s="1"/>
  <c r="F18" i="10"/>
  <c r="Z18" i="10" s="1"/>
  <c r="Y17" i="10"/>
  <c r="X17" i="10"/>
  <c r="W17" i="10"/>
  <c r="V17" i="10"/>
  <c r="S17" i="10"/>
  <c r="R17" i="10"/>
  <c r="O17" i="10"/>
  <c r="N17" i="10"/>
  <c r="K17" i="10"/>
  <c r="J17" i="10"/>
  <c r="G17" i="10"/>
  <c r="F17" i="10"/>
  <c r="Y16" i="10"/>
  <c r="X16" i="10"/>
  <c r="W16" i="10"/>
  <c r="V16" i="10"/>
  <c r="S16" i="10"/>
  <c r="R16" i="10"/>
  <c r="O16" i="10"/>
  <c r="N16" i="10"/>
  <c r="K16" i="10"/>
  <c r="J16" i="10"/>
  <c r="G16" i="10"/>
  <c r="F16" i="10"/>
  <c r="Y15" i="10"/>
  <c r="X15" i="10"/>
  <c r="W15" i="10"/>
  <c r="V15" i="10"/>
  <c r="S15" i="10"/>
  <c r="R15" i="10"/>
  <c r="O15" i="10"/>
  <c r="N15" i="10"/>
  <c r="K15" i="10"/>
  <c r="J15" i="10"/>
  <c r="G15" i="10"/>
  <c r="F15" i="10"/>
  <c r="Y14" i="10"/>
  <c r="X14" i="10"/>
  <c r="W14" i="10"/>
  <c r="V14" i="10"/>
  <c r="S14" i="10"/>
  <c r="R14" i="10"/>
  <c r="O14" i="10"/>
  <c r="N14" i="10"/>
  <c r="K14" i="10"/>
  <c r="J14" i="10"/>
  <c r="G14" i="10"/>
  <c r="F14" i="10"/>
  <c r="X13" i="10"/>
  <c r="W13" i="10"/>
  <c r="V13" i="10"/>
  <c r="S13" i="10"/>
  <c r="R13" i="10"/>
  <c r="O13" i="10"/>
  <c r="N13" i="10"/>
  <c r="K13" i="10"/>
  <c r="J13" i="10"/>
  <c r="G13" i="10"/>
  <c r="F13" i="10"/>
  <c r="Y12" i="10"/>
  <c r="X12" i="10"/>
  <c r="W12" i="10"/>
  <c r="V12" i="10"/>
  <c r="S12" i="10"/>
  <c r="R12" i="10"/>
  <c r="O12" i="10"/>
  <c r="N12" i="10"/>
  <c r="K12" i="10"/>
  <c r="J12" i="10"/>
  <c r="G12" i="10"/>
  <c r="F12" i="10"/>
  <c r="Y11" i="10"/>
  <c r="X11" i="10"/>
  <c r="W11" i="10"/>
  <c r="V11" i="10"/>
  <c r="S11" i="10"/>
  <c r="R11" i="10"/>
  <c r="O11" i="10"/>
  <c r="N11" i="10"/>
  <c r="K11" i="10"/>
  <c r="J11" i="10"/>
  <c r="G11" i="10"/>
  <c r="F11" i="10"/>
  <c r="X10" i="10"/>
  <c r="W10" i="10"/>
  <c r="V10" i="10"/>
  <c r="S10" i="10"/>
  <c r="R10" i="10"/>
  <c r="O10" i="10"/>
  <c r="N10" i="10"/>
  <c r="K10" i="10"/>
  <c r="J10" i="10"/>
  <c r="G10" i="10"/>
  <c r="F10" i="10"/>
  <c r="Y9" i="10"/>
  <c r="W9" i="10"/>
  <c r="V9" i="10"/>
  <c r="S9" i="10"/>
  <c r="R9" i="10"/>
  <c r="O9" i="10"/>
  <c r="K9" i="10"/>
  <c r="J9" i="10"/>
  <c r="G9" i="10"/>
  <c r="F9" i="10"/>
  <c r="Y8" i="10"/>
  <c r="X8" i="10"/>
  <c r="W8" i="10"/>
  <c r="V8" i="10"/>
  <c r="S8" i="10"/>
  <c r="R8" i="10"/>
  <c r="O8" i="10"/>
  <c r="K8" i="10"/>
  <c r="J8" i="10"/>
  <c r="G8" i="10"/>
  <c r="F8" i="10"/>
  <c r="Y7" i="10"/>
  <c r="X7" i="10"/>
  <c r="W7" i="10"/>
  <c r="V7" i="10"/>
  <c r="S7" i="10"/>
  <c r="R7" i="10"/>
  <c r="O7" i="10"/>
  <c r="K7" i="10"/>
  <c r="J7" i="10"/>
  <c r="G7" i="10"/>
  <c r="F7" i="10"/>
  <c r="X45" i="9"/>
  <c r="X41" i="9"/>
  <c r="U39" i="9"/>
  <c r="T39" i="9"/>
  <c r="Q39" i="9"/>
  <c r="P39" i="9"/>
  <c r="P40" i="9" s="1"/>
  <c r="M39" i="9"/>
  <c r="L39" i="9"/>
  <c r="I39" i="9"/>
  <c r="H39" i="9"/>
  <c r="H40" i="9" s="1"/>
  <c r="E39" i="9"/>
  <c r="D39" i="9"/>
  <c r="Y38" i="9"/>
  <c r="X38" i="9"/>
  <c r="W38" i="9"/>
  <c r="V38" i="9"/>
  <c r="S38" i="9"/>
  <c r="R38" i="9"/>
  <c r="O38" i="9"/>
  <c r="N38" i="9"/>
  <c r="K38" i="9"/>
  <c r="J38" i="9"/>
  <c r="G38" i="9"/>
  <c r="F38" i="9"/>
  <c r="X37" i="9"/>
  <c r="W37" i="9"/>
  <c r="V37" i="9"/>
  <c r="S37" i="9"/>
  <c r="R37" i="9"/>
  <c r="O37" i="9"/>
  <c r="N37" i="9"/>
  <c r="K37" i="9"/>
  <c r="J37" i="9"/>
  <c r="G37" i="9"/>
  <c r="F37" i="9"/>
  <c r="X36" i="9"/>
  <c r="W36" i="9"/>
  <c r="V36" i="9"/>
  <c r="S36" i="9"/>
  <c r="R36" i="9"/>
  <c r="O36" i="9"/>
  <c r="N36" i="9"/>
  <c r="K36" i="9"/>
  <c r="J36" i="9"/>
  <c r="G36" i="9"/>
  <c r="F36" i="9"/>
  <c r="X35" i="9"/>
  <c r="W35" i="9"/>
  <c r="V35" i="9"/>
  <c r="S35" i="9"/>
  <c r="R35" i="9"/>
  <c r="O35" i="9"/>
  <c r="N35" i="9"/>
  <c r="K35" i="9"/>
  <c r="J35" i="9"/>
  <c r="G35" i="9"/>
  <c r="F35" i="9"/>
  <c r="X34" i="9"/>
  <c r="W34" i="9"/>
  <c r="V34" i="9"/>
  <c r="S34" i="9"/>
  <c r="R34" i="9"/>
  <c r="O34" i="9"/>
  <c r="N34" i="9"/>
  <c r="K34" i="9"/>
  <c r="J34" i="9"/>
  <c r="G34" i="9"/>
  <c r="F34" i="9"/>
  <c r="X33" i="9"/>
  <c r="W33" i="9"/>
  <c r="V33" i="9"/>
  <c r="S33" i="9"/>
  <c r="R33" i="9"/>
  <c r="O33" i="9"/>
  <c r="N33" i="9"/>
  <c r="K33" i="9"/>
  <c r="J33" i="9"/>
  <c r="G33" i="9"/>
  <c r="F33" i="9"/>
  <c r="X32" i="9"/>
  <c r="W32" i="9"/>
  <c r="V32" i="9"/>
  <c r="S32" i="9"/>
  <c r="R32" i="9"/>
  <c r="O32" i="9"/>
  <c r="N32" i="9"/>
  <c r="K32" i="9"/>
  <c r="J32" i="9"/>
  <c r="G32" i="9"/>
  <c r="F32" i="9"/>
  <c r="X31" i="9"/>
  <c r="W31" i="9"/>
  <c r="V31" i="9"/>
  <c r="S31" i="9"/>
  <c r="R31" i="9"/>
  <c r="O31" i="9"/>
  <c r="N31" i="9"/>
  <c r="K31" i="9"/>
  <c r="J31" i="9"/>
  <c r="G31" i="9"/>
  <c r="F31" i="9"/>
  <c r="X30" i="9"/>
  <c r="W30" i="9"/>
  <c r="V30" i="9"/>
  <c r="S30" i="9"/>
  <c r="R30" i="9"/>
  <c r="O30" i="9"/>
  <c r="N30" i="9"/>
  <c r="K30" i="9"/>
  <c r="J30" i="9"/>
  <c r="G30" i="9"/>
  <c r="F30" i="9"/>
  <c r="X29" i="9"/>
  <c r="W29" i="9"/>
  <c r="V29" i="9"/>
  <c r="S29" i="9"/>
  <c r="R29" i="9"/>
  <c r="O29" i="9"/>
  <c r="N29" i="9"/>
  <c r="K29" i="9"/>
  <c r="J29" i="9"/>
  <c r="G29" i="9"/>
  <c r="F29" i="9"/>
  <c r="Z29" i="9" s="1"/>
  <c r="X28" i="9"/>
  <c r="W28" i="9"/>
  <c r="V28" i="9"/>
  <c r="S28" i="9"/>
  <c r="R28" i="9"/>
  <c r="O28" i="9"/>
  <c r="N28" i="9"/>
  <c r="K28" i="9"/>
  <c r="J28" i="9"/>
  <c r="G28" i="9"/>
  <c r="F28" i="9"/>
  <c r="X27" i="9"/>
  <c r="W27" i="9"/>
  <c r="V27" i="9"/>
  <c r="S27" i="9"/>
  <c r="R27" i="9"/>
  <c r="O27" i="9"/>
  <c r="N27" i="9"/>
  <c r="K27" i="9"/>
  <c r="J27" i="9"/>
  <c r="G27" i="9"/>
  <c r="F27" i="9"/>
  <c r="X26" i="9"/>
  <c r="W26" i="9"/>
  <c r="V26" i="9"/>
  <c r="S26" i="9"/>
  <c r="R26" i="9"/>
  <c r="O26" i="9"/>
  <c r="N26" i="9"/>
  <c r="K26" i="9"/>
  <c r="J26" i="9"/>
  <c r="G26" i="9"/>
  <c r="F26" i="9"/>
  <c r="X25" i="9"/>
  <c r="W25" i="9"/>
  <c r="V25" i="9"/>
  <c r="S25" i="9"/>
  <c r="R25" i="9"/>
  <c r="O25" i="9"/>
  <c r="N25" i="9"/>
  <c r="K25" i="9"/>
  <c r="J25" i="9"/>
  <c r="G25" i="9"/>
  <c r="F25" i="9"/>
  <c r="X24" i="9"/>
  <c r="W24" i="9"/>
  <c r="V24" i="9"/>
  <c r="S24" i="9"/>
  <c r="R24" i="9"/>
  <c r="O24" i="9"/>
  <c r="N24" i="9"/>
  <c r="K24" i="9"/>
  <c r="J24" i="9"/>
  <c r="G24" i="9"/>
  <c r="F24" i="9"/>
  <c r="X23" i="9"/>
  <c r="W23" i="9"/>
  <c r="V23" i="9"/>
  <c r="S23" i="9"/>
  <c r="R23" i="9"/>
  <c r="O23" i="9"/>
  <c r="N23" i="9"/>
  <c r="K23" i="9"/>
  <c r="J23" i="9"/>
  <c r="G23" i="9"/>
  <c r="F23" i="9"/>
  <c r="X22" i="9"/>
  <c r="W22" i="9"/>
  <c r="V22" i="9"/>
  <c r="S22" i="9"/>
  <c r="R22" i="9"/>
  <c r="O22" i="9"/>
  <c r="N22" i="9"/>
  <c r="K22" i="9"/>
  <c r="J22" i="9"/>
  <c r="G22" i="9"/>
  <c r="F22" i="9"/>
  <c r="X21" i="9"/>
  <c r="W21" i="9"/>
  <c r="V21" i="9"/>
  <c r="S21" i="9"/>
  <c r="R21" i="9"/>
  <c r="O21" i="9"/>
  <c r="N21" i="9"/>
  <c r="K21" i="9"/>
  <c r="J21" i="9"/>
  <c r="G21" i="9"/>
  <c r="F21" i="9"/>
  <c r="X20" i="9"/>
  <c r="W20" i="9"/>
  <c r="V20" i="9"/>
  <c r="S20" i="9"/>
  <c r="R20" i="9"/>
  <c r="O20" i="9"/>
  <c r="N20" i="9"/>
  <c r="K20" i="9"/>
  <c r="J20" i="9"/>
  <c r="G20" i="9"/>
  <c r="F20" i="9"/>
  <c r="Y19" i="9"/>
  <c r="X19" i="9"/>
  <c r="V19" i="9"/>
  <c r="R19" i="9"/>
  <c r="N19" i="9"/>
  <c r="J19" i="9"/>
  <c r="G19" i="9"/>
  <c r="AB19" i="9" s="1"/>
  <c r="F19" i="9"/>
  <c r="Y18" i="9"/>
  <c r="X18" i="9"/>
  <c r="V18" i="9"/>
  <c r="R18" i="9"/>
  <c r="N18" i="9"/>
  <c r="J18" i="9"/>
  <c r="G18" i="9"/>
  <c r="AB18" i="9" s="1"/>
  <c r="F18" i="9"/>
  <c r="Y17" i="9"/>
  <c r="X17" i="9"/>
  <c r="W17" i="9"/>
  <c r="V17" i="9"/>
  <c r="S17" i="9"/>
  <c r="R17" i="9"/>
  <c r="O17" i="9"/>
  <c r="N17" i="9"/>
  <c r="K17" i="9"/>
  <c r="J17" i="9"/>
  <c r="G17" i="9"/>
  <c r="F17" i="9"/>
  <c r="Y16" i="9"/>
  <c r="X16" i="9"/>
  <c r="W16" i="9"/>
  <c r="V16" i="9"/>
  <c r="S16" i="9"/>
  <c r="R16" i="9"/>
  <c r="O16" i="9"/>
  <c r="N16" i="9"/>
  <c r="K16" i="9"/>
  <c r="J16" i="9"/>
  <c r="G16" i="9"/>
  <c r="F16" i="9"/>
  <c r="Y15" i="9"/>
  <c r="X15" i="9"/>
  <c r="W15" i="9"/>
  <c r="V15" i="9"/>
  <c r="S15" i="9"/>
  <c r="R15" i="9"/>
  <c r="O15" i="9"/>
  <c r="N15" i="9"/>
  <c r="K15" i="9"/>
  <c r="J15" i="9"/>
  <c r="G15" i="9"/>
  <c r="F15" i="9"/>
  <c r="Y14" i="9"/>
  <c r="X14" i="9"/>
  <c r="W14" i="9"/>
  <c r="V14" i="9"/>
  <c r="S14" i="9"/>
  <c r="R14" i="9"/>
  <c r="O14" i="9"/>
  <c r="N14" i="9"/>
  <c r="K14" i="9"/>
  <c r="J14" i="9"/>
  <c r="G14" i="9"/>
  <c r="F14" i="9"/>
  <c r="X13" i="9"/>
  <c r="W13" i="9"/>
  <c r="V13" i="9"/>
  <c r="S13" i="9"/>
  <c r="R13" i="9"/>
  <c r="O13" i="9"/>
  <c r="N13" i="9"/>
  <c r="K13" i="9"/>
  <c r="J13" i="9"/>
  <c r="G13" i="9"/>
  <c r="F13" i="9"/>
  <c r="Y12" i="9"/>
  <c r="X12" i="9"/>
  <c r="W12" i="9"/>
  <c r="V12" i="9"/>
  <c r="S12" i="9"/>
  <c r="R12" i="9"/>
  <c r="O12" i="9"/>
  <c r="N12" i="9"/>
  <c r="K12" i="9"/>
  <c r="J12" i="9"/>
  <c r="G12" i="9"/>
  <c r="F12" i="9"/>
  <c r="Y11" i="9"/>
  <c r="X11" i="9"/>
  <c r="W11" i="9"/>
  <c r="V11" i="9"/>
  <c r="S11" i="9"/>
  <c r="R11" i="9"/>
  <c r="O11" i="9"/>
  <c r="N11" i="9"/>
  <c r="K11" i="9"/>
  <c r="J11" i="9"/>
  <c r="G11" i="9"/>
  <c r="F11" i="9"/>
  <c r="X10" i="9"/>
  <c r="W10" i="9"/>
  <c r="V10" i="9"/>
  <c r="S10" i="9"/>
  <c r="R10" i="9"/>
  <c r="O10" i="9"/>
  <c r="N10" i="9"/>
  <c r="K10" i="9"/>
  <c r="J10" i="9"/>
  <c r="G10" i="9"/>
  <c r="F10" i="9"/>
  <c r="Y9" i="9"/>
  <c r="W9" i="9"/>
  <c r="V9" i="9"/>
  <c r="S9" i="9"/>
  <c r="R9" i="9"/>
  <c r="O9" i="9"/>
  <c r="K9" i="9"/>
  <c r="J9" i="9"/>
  <c r="G9" i="9"/>
  <c r="F9" i="9"/>
  <c r="Y8" i="9"/>
  <c r="X8" i="9"/>
  <c r="W8" i="9"/>
  <c r="V8" i="9"/>
  <c r="S8" i="9"/>
  <c r="R8" i="9"/>
  <c r="O8" i="9"/>
  <c r="K8" i="9"/>
  <c r="J8" i="9"/>
  <c r="G8" i="9"/>
  <c r="F8" i="9"/>
  <c r="Y7" i="9"/>
  <c r="X7" i="9"/>
  <c r="X39" i="9" s="1"/>
  <c r="W7" i="9"/>
  <c r="V7" i="9"/>
  <c r="S7" i="9"/>
  <c r="R7" i="9"/>
  <c r="O7" i="9"/>
  <c r="K7" i="9"/>
  <c r="J7" i="9"/>
  <c r="G7" i="9"/>
  <c r="F7" i="9"/>
  <c r="Z22" i="9" l="1"/>
  <c r="Z30" i="9"/>
  <c r="AB15" i="9"/>
  <c r="Z30" i="10"/>
  <c r="AB11" i="9"/>
  <c r="Z20" i="9"/>
  <c r="Z28" i="9"/>
  <c r="L40" i="9"/>
  <c r="Z12" i="10"/>
  <c r="AB14" i="10"/>
  <c r="AB16" i="10"/>
  <c r="AB17" i="9"/>
  <c r="Z25" i="9"/>
  <c r="Z33" i="9"/>
  <c r="Z35" i="9"/>
  <c r="AB38" i="9"/>
  <c r="Z7" i="10"/>
  <c r="Z16" i="10"/>
  <c r="Z8" i="9"/>
  <c r="Z10" i="9"/>
  <c r="Z26" i="9"/>
  <c r="Z34" i="9"/>
  <c r="D40" i="10"/>
  <c r="T40" i="10"/>
  <c r="Z27" i="9"/>
  <c r="AB9" i="9"/>
  <c r="Z23" i="9"/>
  <c r="Z31" i="9"/>
  <c r="Z21" i="9"/>
  <c r="Z37" i="9"/>
  <c r="Z14" i="10"/>
  <c r="Z22" i="10"/>
  <c r="Z13" i="9"/>
  <c r="Z24" i="9"/>
  <c r="Z32" i="9"/>
  <c r="D40" i="9"/>
  <c r="T40" i="9"/>
  <c r="AB15" i="10"/>
  <c r="AB17" i="10"/>
  <c r="Z21" i="10"/>
  <c r="Z29" i="10"/>
  <c r="Z37" i="10"/>
  <c r="AB11" i="10"/>
  <c r="Z24" i="10"/>
  <c r="Z32" i="10"/>
  <c r="Z11" i="9"/>
  <c r="Z15" i="9"/>
  <c r="Z17" i="9"/>
  <c r="Z8" i="10"/>
  <c r="Z13" i="10"/>
  <c r="Z27" i="10"/>
  <c r="Z35" i="10"/>
  <c r="Z7" i="9"/>
  <c r="AB9" i="10"/>
  <c r="Z25" i="10"/>
  <c r="Z33" i="10"/>
  <c r="X39" i="10"/>
  <c r="AB12" i="10"/>
  <c r="Z20" i="10"/>
  <c r="Z28" i="10"/>
  <c r="Z36" i="10"/>
  <c r="Y39" i="9"/>
  <c r="X40" i="9" s="1"/>
  <c r="Z12" i="9"/>
  <c r="Z14" i="9"/>
  <c r="Z16" i="9"/>
  <c r="Z18" i="9"/>
  <c r="Z19" i="9"/>
  <c r="Y39" i="10"/>
  <c r="AB8" i="10"/>
  <c r="Z23" i="10"/>
  <c r="Z31" i="10"/>
  <c r="AB12" i="9"/>
  <c r="AB14" i="9"/>
  <c r="AB16" i="9"/>
  <c r="Z36" i="9"/>
  <c r="AB7" i="10"/>
  <c r="Z10" i="10"/>
  <c r="Z15" i="10"/>
  <c r="Z17" i="10"/>
  <c r="Z26" i="10"/>
  <c r="Z34" i="10"/>
  <c r="H40" i="10"/>
  <c r="AB7" i="9"/>
  <c r="AB8" i="9"/>
  <c r="Z11" i="10"/>
  <c r="AB38" i="10"/>
  <c r="AB39" i="9" l="1"/>
  <c r="AA23" i="10"/>
  <c r="X40" i="10"/>
  <c r="AA32" i="10"/>
  <c r="AB39" i="10"/>
  <c r="AA32" i="9"/>
  <c r="AA23" i="9"/>
</calcChain>
</file>

<file path=xl/sharedStrings.xml><?xml version="1.0" encoding="utf-8"?>
<sst xmlns="http://schemas.openxmlformats.org/spreadsheetml/2006/main" count="176" uniqueCount="69">
  <si>
    <t>SZKOLNY PLAN NAUCZANIA</t>
  </si>
  <si>
    <t>TECHNIK  INFORMATYK  (351203)</t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</si>
  <si>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(2022/2023)</t>
    </r>
  </si>
  <si>
    <t>klasa I</t>
  </si>
  <si>
    <t>klasa II</t>
  </si>
  <si>
    <t>klasa III</t>
  </si>
  <si>
    <t>klasa IV     I sem</t>
  </si>
  <si>
    <t>klasa IV     II sem</t>
  </si>
  <si>
    <t>RAZEM</t>
  </si>
  <si>
    <t>2019/2020</t>
  </si>
  <si>
    <t>2020/2021</t>
  </si>
  <si>
    <t>2022/2023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</si>
  <si>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</si>
  <si>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</si>
  <si>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</si>
  <si>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</si>
  <si>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</si>
  <si>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</si>
  <si>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</si>
  <si>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</si>
  <si>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Język polski</t>
  </si>
  <si>
    <t>Język angielski</t>
  </si>
  <si>
    <t>Język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</si>
  <si>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</si>
  <si>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</si>
  <si>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</si>
  <si>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</si>
  <si>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</si>
  <si>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</si>
  <si>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</si>
  <si>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</si>
  <si>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</si>
  <si>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</si>
  <si>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</si>
  <si>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</si>
  <si>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</si>
  <si>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kształcenie zawodowe teoretyczne</t>
  </si>
  <si>
    <t>Bezpieczeństwo i higiena pracy</t>
  </si>
  <si>
    <t>Działalność gospodarcza</t>
  </si>
  <si>
    <t>Język angielski zawodowy</t>
  </si>
  <si>
    <t>Kompetencje społeczne i organizacja pracy zespołów</t>
  </si>
  <si>
    <t>Urządzenia techniki komputerowej</t>
  </si>
  <si>
    <t>Systemy operacyjne</t>
  </si>
  <si>
    <t>Lokalne sieci komputerowe</t>
  </si>
  <si>
    <t>Witryny i aplikacje internetowe</t>
  </si>
  <si>
    <t>Systemy baz danych</t>
  </si>
  <si>
    <t>kształcenie zaw praktyczne</t>
  </si>
  <si>
    <t>Eksploatacja urządzeń techniki komputerowej</t>
  </si>
  <si>
    <t>Administracja systemami operacyjnymi</t>
  </si>
  <si>
    <t>Montaż i konfiguracja lokalnych sieci komputerowych</t>
  </si>
  <si>
    <t>Projektowanie baz danych</t>
  </si>
  <si>
    <t>Tworzenie stron i aplikacji internetowych</t>
  </si>
  <si>
    <t>PRAKTYKI ZAWODOWE **</t>
  </si>
  <si>
    <t>Historia i społeczeństwo</t>
  </si>
  <si>
    <t>Razem</t>
  </si>
  <si>
    <t>Łącznie</t>
  </si>
  <si>
    <t>tygodniowo wg rozporządzenia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</si>
  <si>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</si>
  <si>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Wychowanie do życia w rodzinie</t>
  </si>
  <si>
    <t>w klasie I, II i III po 14 godzin w ciągu roku</t>
  </si>
  <si>
    <t>RELIGIA</t>
  </si>
  <si>
    <t>praktyka zawodowa  -  po 4 tygodnie w klasie II i III</t>
  </si>
  <si>
    <t xml:space="preserve">Sporządził </t>
  </si>
  <si>
    <t>9 marzec 2022 r.</t>
  </si>
  <si>
    <t>** - jeżeli praktyki są dłuższe niż 4 tygodnie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</si>
  <si>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</si>
  <si>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po I semestrze klasy IV</t>
  </si>
  <si>
    <r>
      <rPr>
        <b/>
        <sz val="20"/>
        <rFont val="Arial"/>
        <family val="2"/>
        <charset val="238"/>
      </rPr>
      <t>IV E T</t>
    </r>
    <r>
      <rPr>
        <b/>
        <sz val="18"/>
        <rFont val="Arial"/>
        <family val="2"/>
        <charset val="238"/>
      </rPr>
      <t xml:space="preserve">   (2022/2023)</t>
    </r>
  </si>
  <si>
    <t>Język rosyjski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</si>
</sst>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0">
    <xf numFmtId="0" fontId="0" fillId="0" borderId="0" xfId="0" applyAlignment="1"/>
    <xf numFmtId="0" fontId="1" fillId="0" borderId="2" xfId="1" applyFont="1" applyBorder="1" applyAlignment="1">
      <alignment horizontal="center"/>
    </xf>
    <xf numFmtId="0" fontId="3" fillId="0" borderId="5" xfId="1" applyFont="1" applyBorder="1" applyAlignment="1"/>
    <xf numFmtId="0" fontId="4" fillId="0" borderId="6" xfId="1" applyFont="1" applyBorder="1" applyAlignment="1">
      <alignment horizontal="center" vertical="center"/>
    </xf>
    <xf numFmtId="0" fontId="3" fillId="0" borderId="10" xfId="1" applyFont="1" applyBorder="1" applyAlignment="1"/>
    <xf numFmtId="0" fontId="3" fillId="0" borderId="11" xfId="1" applyFont="1" applyBorder="1">
      <alignment vertical="center"/>
    </xf>
    <xf numFmtId="0" fontId="3" fillId="0" borderId="15" xfId="1" applyFont="1" applyBorder="1" applyAlignment="1">
      <alignment vertical="top" wrapText="1"/>
    </xf>
    <xf numFmtId="0" fontId="3" fillId="0" borderId="16" xfId="1" applyFont="1" applyBorder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15" xfId="1" applyFont="1" applyBorder="1" applyAlignment="1"/>
    <xf numFmtId="0" fontId="5" fillId="0" borderId="1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" fillId="0" borderId="15" xfId="1" applyFont="1" applyBorder="1" applyAlignment="1"/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right"/>
    </xf>
    <xf numFmtId="0" fontId="7" fillId="0" borderId="18" xfId="1" applyFont="1" applyBorder="1">
      <alignment vertic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0" xfId="1" applyFont="1" applyAlignment="1"/>
    <xf numFmtId="0" fontId="3" fillId="0" borderId="0" xfId="1" applyFont="1" applyAlignment="1"/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" fontId="3" fillId="0" borderId="2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5" fillId="0" borderId="15" xfId="1" applyNumberFormat="1" applyFont="1" applyBorder="1" applyAlignment="1"/>
    <xf numFmtId="0" fontId="5" fillId="0" borderId="0" xfId="1" applyFont="1" applyAlignment="1"/>
    <xf numFmtId="0" fontId="6" fillId="0" borderId="32" xfId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0" fontId="6" fillId="0" borderId="9" xfId="1" applyFont="1" applyBorder="1" applyAlignment="1"/>
    <xf numFmtId="0" fontId="1" fillId="0" borderId="21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6" fillId="0" borderId="39" xfId="1" applyFont="1" applyBorder="1" applyAlignment="1"/>
    <xf numFmtId="0" fontId="6" fillId="0" borderId="16" xfId="1" applyFont="1" applyBorder="1" applyAlignment="1"/>
    <xf numFmtId="0" fontId="6" fillId="0" borderId="11" xfId="1" applyFont="1" applyBorder="1" applyAlignment="1"/>
    <xf numFmtId="1" fontId="1" fillId="0" borderId="3" xfId="1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1" fontId="3" fillId="0" borderId="0" xfId="1" applyNumberFormat="1" applyFont="1" applyAlignment="1"/>
    <xf numFmtId="0" fontId="1" fillId="0" borderId="54" xfId="1" applyFont="1" applyBorder="1" applyAlignment="1">
      <alignment horizontal="center"/>
    </xf>
    <xf numFmtId="0" fontId="6" fillId="0" borderId="55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1" fillId="0" borderId="0" xfId="0" applyFont="1" applyAlignment="1"/>
    <xf numFmtId="0" fontId="13" fillId="0" borderId="1" xfId="1" applyFont="1" applyBorder="1" applyAlignment="1"/>
    <xf numFmtId="0" fontId="2" fillId="0" borderId="4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6" fillId="0" borderId="61" xfId="1" applyFont="1" applyBorder="1" applyAlignment="1">
      <alignment horizontal="center"/>
    </xf>
    <xf numFmtId="0" fontId="2" fillId="0" borderId="62" xfId="1" applyFont="1" applyBorder="1" applyAlignment="1">
      <alignment horizontal="center"/>
    </xf>
    <xf numFmtId="0" fontId="6" fillId="0" borderId="63" xfId="1" applyFont="1" applyBorder="1" applyAlignment="1">
      <alignment horizontal="center"/>
    </xf>
    <xf numFmtId="0" fontId="3" fillId="0" borderId="64" xfId="1" applyFont="1" applyBorder="1" applyAlignment="1"/>
    <xf numFmtId="0" fontId="2" fillId="0" borderId="66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68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6" fillId="0" borderId="69" xfId="1" applyFont="1" applyBorder="1" applyAlignment="1">
      <alignment horizontal="center"/>
    </xf>
    <xf numFmtId="1" fontId="1" fillId="0" borderId="70" xfId="1" applyNumberFormat="1" applyFont="1" applyBorder="1" applyAlignment="1">
      <alignment horizontal="center" vertical="center"/>
    </xf>
    <xf numFmtId="0" fontId="3" fillId="0" borderId="71" xfId="1" applyFont="1" applyBorder="1" applyAlignment="1"/>
    <xf numFmtId="0" fontId="2" fillId="0" borderId="73" xfId="1" applyFont="1" applyBorder="1" applyAlignment="1">
      <alignment horizontal="center"/>
    </xf>
    <xf numFmtId="0" fontId="6" fillId="0" borderId="72" xfId="1" applyFont="1" applyBorder="1" applyAlignment="1">
      <alignment horizontal="center"/>
    </xf>
    <xf numFmtId="0" fontId="6" fillId="0" borderId="74" xfId="1" applyFont="1" applyBorder="1" applyAlignment="1">
      <alignment horizontal="center"/>
    </xf>
    <xf numFmtId="0" fontId="6" fillId="0" borderId="75" xfId="1" applyFont="1" applyBorder="1" applyAlignment="1">
      <alignment horizontal="center"/>
    </xf>
    <xf numFmtId="0" fontId="6" fillId="0" borderId="76" xfId="1" applyFont="1" applyBorder="1" applyAlignment="1">
      <alignment horizontal="center"/>
    </xf>
    <xf numFmtId="0" fontId="6" fillId="0" borderId="77" xfId="1" applyFont="1" applyBorder="1" applyAlignment="1">
      <alignment horizontal="center"/>
    </xf>
    <xf numFmtId="0" fontId="2" fillId="0" borderId="78" xfId="1" applyFont="1" applyBorder="1" applyAlignment="1">
      <alignment horizontal="center"/>
    </xf>
    <xf numFmtId="0" fontId="6" fillId="0" borderId="78" xfId="1" applyFont="1" applyBorder="1" applyAlignment="1">
      <alignment horizontal="center"/>
    </xf>
    <xf numFmtId="1" fontId="1" fillId="0" borderId="79" xfId="1" applyNumberFormat="1" applyFont="1" applyBorder="1" applyAlignment="1">
      <alignment horizontal="center" vertical="center"/>
    </xf>
    <xf numFmtId="1" fontId="1" fillId="0" borderId="44" xfId="1" applyNumberFormat="1" applyFont="1" applyBorder="1" applyAlignment="1">
      <alignment horizontal="center" vertical="center"/>
    </xf>
    <xf numFmtId="0" fontId="2" fillId="0" borderId="8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67" xfId="1" applyFont="1" applyBorder="1" applyAlignment="1">
      <alignment horizontal="center"/>
    </xf>
    <xf numFmtId="0" fontId="2" fillId="0" borderId="76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81" xfId="1" applyFont="1" applyBorder="1" applyAlignment="1">
      <alignment horizontal="center"/>
    </xf>
    <xf numFmtId="0" fontId="3" fillId="0" borderId="82" xfId="1" applyFont="1" applyBorder="1" applyAlignment="1">
      <alignment vertical="center" wrapText="1"/>
    </xf>
    <xf numFmtId="0" fontId="3" fillId="0" borderId="83" xfId="1" applyFont="1" applyBorder="1" applyAlignment="1"/>
    <xf numFmtId="0" fontId="3" fillId="0" borderId="84" xfId="1" applyFont="1" applyBorder="1" applyAlignment="1">
      <alignment vertical="center" wrapText="1"/>
    </xf>
    <xf numFmtId="0" fontId="3" fillId="0" borderId="85" xfId="1" applyFont="1" applyBorder="1" applyAlignment="1"/>
    <xf numFmtId="0" fontId="3" fillId="0" borderId="86" xfId="1" applyFont="1" applyBorder="1" applyAlignment="1">
      <alignment vertical="center" wrapText="1"/>
    </xf>
    <xf numFmtId="0" fontId="3" fillId="0" borderId="87" xfId="1" applyFont="1" applyBorder="1" applyAlignment="1">
      <alignment vertical="center" wrapText="1"/>
    </xf>
    <xf numFmtId="0" fontId="3" fillId="0" borderId="88" xfId="1" applyFont="1" applyBorder="1" applyAlignment="1">
      <alignment vertical="center" wrapText="1"/>
    </xf>
    <xf numFmtId="0" fontId="3" fillId="0" borderId="89" xfId="1" applyFont="1" applyBorder="1" applyAlignment="1">
      <alignment vertical="center" wrapText="1"/>
    </xf>
    <xf numFmtId="0" fontId="3" fillId="0" borderId="55" xfId="1" applyFont="1" applyBorder="1" applyAlignment="1">
      <alignment vertical="center" wrapText="1"/>
    </xf>
    <xf numFmtId="0" fontId="3" fillId="0" borderId="67" xfId="1" applyFont="1" applyBorder="1" applyAlignment="1"/>
    <xf numFmtId="0" fontId="3" fillId="0" borderId="30" xfId="1" applyFont="1" applyBorder="1" applyAlignment="1"/>
    <xf numFmtId="0" fontId="3" fillId="0" borderId="76" xfId="1" applyFont="1" applyBorder="1" applyAlignment="1"/>
    <xf numFmtId="0" fontId="3" fillId="0" borderId="0" xfId="1" applyFont="1" applyAlignment="1">
      <alignment horizontal="left"/>
    </xf>
    <xf numFmtId="0" fontId="11" fillId="0" borderId="1" xfId="0" applyFont="1" applyBorder="1" applyAlignment="1"/>
    <xf numFmtId="0" fontId="12" fillId="0" borderId="92" xfId="1" applyFont="1" applyBorder="1" applyAlignment="1"/>
    <xf numFmtId="0" fontId="11" fillId="0" borderId="92" xfId="1" applyFont="1" applyBorder="1" applyAlignment="1"/>
    <xf numFmtId="0" fontId="6" fillId="0" borderId="92" xfId="1" applyFont="1" applyBorder="1" applyAlignment="1">
      <alignment horizontal="center"/>
    </xf>
    <xf numFmtId="0" fontId="0" fillId="0" borderId="0" xfId="0" applyAlignment="1">
      <alignment horizontal="right"/>
    </xf>
    <xf numFmtId="1" fontId="1" fillId="0" borderId="42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center"/>
    </xf>
    <xf numFmtId="0" fontId="6" fillId="0" borderId="39" xfId="1" applyFont="1" applyBorder="1" applyAlignment="1">
      <alignment horizontal="right"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1" fillId="0" borderId="71" xfId="1" applyFont="1" applyBorder="1" applyAlignment="1">
      <alignment horizontal="center"/>
    </xf>
    <xf numFmtId="0" fontId="6" fillId="0" borderId="88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3" fillId="0" borderId="97" xfId="1" applyFont="1" applyBorder="1" applyAlignment="1"/>
    <xf numFmtId="0" fontId="3" fillId="0" borderId="98" xfId="1" applyFont="1" applyBorder="1" applyAlignment="1"/>
    <xf numFmtId="0" fontId="6" fillId="0" borderId="62" xfId="1" applyFont="1" applyBorder="1" applyAlignment="1">
      <alignment horizontal="center"/>
    </xf>
    <xf numFmtId="0" fontId="3" fillId="0" borderId="92" xfId="1" applyFont="1" applyBorder="1" applyAlignment="1"/>
    <xf numFmtId="0" fontId="3" fillId="0" borderId="92" xfId="1" applyFont="1" applyBorder="1" applyAlignment="1">
      <alignment vertical="center" wrapText="1"/>
    </xf>
    <xf numFmtId="0" fontId="2" fillId="0" borderId="99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2" fillId="0" borderId="100" xfId="1" applyFont="1" applyBorder="1" applyAlignment="1">
      <alignment horizontal="center"/>
    </xf>
    <xf numFmtId="0" fontId="3" fillId="0" borderId="101" xfId="1" applyFont="1" applyBorder="1" applyAlignment="1">
      <alignment vertical="center" wrapText="1"/>
    </xf>
    <xf numFmtId="0" fontId="3" fillId="0" borderId="54" xfId="1" applyFont="1" applyBorder="1" applyAlignment="1"/>
    <xf numFmtId="0" fontId="3" fillId="0" borderId="102" xfId="1" applyFont="1" applyBorder="1" applyAlignment="1">
      <alignment vertical="center" wrapText="1"/>
    </xf>
    <xf numFmtId="0" fontId="6" fillId="0" borderId="10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2" fillId="0" borderId="33" xfId="1" applyFont="1" applyBorder="1" applyAlignment="1">
      <alignment horizontal="center" vertical="center"/>
    </xf>
    <xf numFmtId="1" fontId="1" fillId="0" borderId="12" xfId="1" applyNumberFormat="1" applyFont="1" applyBorder="1" applyAlignment="1">
      <alignment horizontal="center" vertical="center"/>
    </xf>
    <xf numFmtId="1" fontId="1" fillId="0" borderId="42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center"/>
    </xf>
    <xf numFmtId="0" fontId="6" fillId="0" borderId="39" xfId="1" applyFont="1" applyBorder="1" applyAlignment="1">
      <alignment horizontal="right" vertical="center"/>
    </xf>
    <xf numFmtId="0" fontId="1" fillId="0" borderId="12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" fontId="6" fillId="0" borderId="48" xfId="1" applyNumberFormat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textRotation="90"/>
    </xf>
    <xf numFmtId="0" fontId="11" fillId="0" borderId="91" xfId="0" applyFont="1" applyBorder="1" applyAlignment="1">
      <alignment horizontal="center" textRotation="90"/>
    </xf>
    <xf numFmtId="0" fontId="11" fillId="0" borderId="92" xfId="0" applyFont="1" applyBorder="1" applyAlignment="1">
      <alignment horizontal="center" textRotation="90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95" xfId="1" applyFont="1" applyBorder="1" applyAlignment="1">
      <alignment horizontal="center" vertical="center"/>
    </xf>
    <xf numFmtId="0" fontId="1" fillId="0" borderId="96" xfId="1" applyFont="1" applyBorder="1" applyAlignment="1">
      <alignment horizontal="center" vertical="center"/>
    </xf>
    <xf numFmtId="0" fontId="1" fillId="0" borderId="93" xfId="1" applyFont="1" applyBorder="1" applyAlignment="1">
      <alignment horizontal="center" vertical="center"/>
    </xf>
    <xf numFmtId="0" fontId="1" fillId="0" borderId="94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3" xfId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1" fillId="0" borderId="25" xfId="0" applyFont="1" applyBorder="1" applyAlignment="1">
      <alignment horizontal="center" textRotation="90"/>
    </xf>
    <xf numFmtId="0" fontId="11" fillId="0" borderId="61" xfId="0" applyFont="1" applyBorder="1" applyAlignment="1">
      <alignment horizontal="center" textRotation="90"/>
    </xf>
    <xf numFmtId="0" fontId="11" fillId="0" borderId="31" xfId="0" applyFont="1" applyBorder="1" applyAlignment="1">
      <alignment horizontal="center" textRotation="90"/>
    </xf>
    <xf numFmtId="0" fontId="6" fillId="0" borderId="95" xfId="1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zoomScaleNormal="100" workbookViewId="0">
      <selection activeCell="C52" sqref="C52:AC52"/>
    </sheetView>
  </sheetViews>
  <sheetFormatPr defaultColWidth="9" defaultRowHeight="15"/>
  <cols>
    <col min="1" max="1" width="3" style="62" customWidth="1"/>
    <col min="2" max="2" width="4" style="62" customWidth="1"/>
    <col min="3" max="3" width="41.42578125" style="62" customWidth="1"/>
    <col min="4" max="4" width="3.85546875" style="62" customWidth="1"/>
    <col min="5" max="5" width="3.42578125" style="62" customWidth="1"/>
    <col min="6" max="6" width="5.140625" style="62" customWidth="1"/>
    <col min="7" max="7" width="4.42578125" style="62" customWidth="1"/>
    <col min="8" max="8" width="3.85546875" style="62" customWidth="1"/>
    <col min="9" max="9" width="3.42578125" style="62" customWidth="1"/>
    <col min="10" max="10" width="5.140625" style="62" customWidth="1"/>
    <col min="11" max="11" width="4.42578125" style="62" customWidth="1"/>
    <col min="12" max="12" width="3.85546875" style="62" customWidth="1"/>
    <col min="13" max="13" width="3.42578125" style="62" customWidth="1"/>
    <col min="14" max="14" width="5.140625" style="62" customWidth="1"/>
    <col min="15" max="15" width="4.42578125" style="62" customWidth="1"/>
    <col min="16" max="16" width="3.85546875" style="62" customWidth="1"/>
    <col min="17" max="17" width="3.42578125" style="62" customWidth="1"/>
    <col min="18" max="18" width="4.85546875" style="62" customWidth="1"/>
    <col min="19" max="19" width="4.42578125" style="62" customWidth="1"/>
    <col min="20" max="21" width="3.85546875" style="62" customWidth="1"/>
    <col min="22" max="22" width="5.140625" style="62" customWidth="1"/>
    <col min="23" max="23" width="4.42578125" style="62" customWidth="1"/>
    <col min="24" max="24" width="10.7109375" style="62" customWidth="1"/>
    <col min="25" max="25" width="11.5703125" style="62" customWidth="1"/>
    <col min="26" max="26" width="5.140625" style="62" customWidth="1"/>
    <col min="27" max="27" width="6.42578125" style="62" customWidth="1"/>
    <col min="28" max="29" width="5.140625" style="62" customWidth="1"/>
    <col min="30" max="16384" width="9" style="62"/>
  </cols>
  <sheetData>
    <row r="1" spans="2:30" ht="20.25" customHeight="1" thickBot="1">
      <c r="C1" s="63" t="s">
        <v>0</v>
      </c>
    </row>
    <row r="2" spans="2:30" ht="19.5" thickTop="1" thickBot="1">
      <c r="B2" s="136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  <c r="AD2" s="37"/>
    </row>
    <row r="3" spans="2:30" ht="27.75" thickTop="1" thickBot="1">
      <c r="B3" s="2"/>
      <c r="C3" s="3" t="s">
        <v>2</v>
      </c>
      <c r="D3" s="139" t="s">
        <v>3</v>
      </c>
      <c r="E3" s="140"/>
      <c r="F3" s="140"/>
      <c r="G3" s="141"/>
      <c r="H3" s="142" t="s">
        <v>4</v>
      </c>
      <c r="I3" s="143"/>
      <c r="J3" s="143"/>
      <c r="K3" s="144"/>
      <c r="L3" s="142" t="s">
        <v>5</v>
      </c>
      <c r="M3" s="143"/>
      <c r="N3" s="143"/>
      <c r="O3" s="144"/>
      <c r="P3" s="142" t="s">
        <v>6</v>
      </c>
      <c r="Q3" s="143"/>
      <c r="R3" s="143"/>
      <c r="S3" s="144"/>
      <c r="T3" s="142" t="s">
        <v>7</v>
      </c>
      <c r="U3" s="143"/>
      <c r="V3" s="143"/>
      <c r="W3" s="144"/>
      <c r="X3" s="145" t="s">
        <v>8</v>
      </c>
      <c r="Y3" s="146"/>
      <c r="Z3" s="146"/>
      <c r="AA3" s="146"/>
      <c r="AB3" s="146"/>
      <c r="AC3" s="147"/>
      <c r="AD3" s="38"/>
    </row>
    <row r="4" spans="2:30" ht="16.5" thickTop="1" thickBot="1">
      <c r="B4" s="4"/>
      <c r="C4" s="5"/>
      <c r="D4" s="152" t="s">
        <v>9</v>
      </c>
      <c r="E4" s="153"/>
      <c r="F4" s="153"/>
      <c r="G4" s="154"/>
      <c r="H4" s="155" t="s">
        <v>10</v>
      </c>
      <c r="I4" s="156"/>
      <c r="J4" s="156"/>
      <c r="K4" s="157"/>
      <c r="L4" s="155">
        <v>202012022</v>
      </c>
      <c r="M4" s="156"/>
      <c r="N4" s="156"/>
      <c r="O4" s="157"/>
      <c r="P4" s="155" t="s">
        <v>11</v>
      </c>
      <c r="Q4" s="156"/>
      <c r="R4" s="156"/>
      <c r="S4" s="156"/>
      <c r="T4" s="156"/>
      <c r="U4" s="156"/>
      <c r="V4" s="156"/>
      <c r="W4" s="157"/>
      <c r="X4" s="31"/>
      <c r="Y4" s="39"/>
      <c r="Z4" s="39"/>
      <c r="AA4" s="39"/>
      <c r="AB4" s="39"/>
      <c r="AC4" s="40"/>
      <c r="AD4" s="38"/>
    </row>
    <row r="5" spans="2:30" ht="15.75" thickTop="1">
      <c r="B5" s="6" t="s">
        <v>12</v>
      </c>
      <c r="C5" s="7" t="s">
        <v>13</v>
      </c>
      <c r="D5" s="8" t="s">
        <v>14</v>
      </c>
      <c r="E5" s="9" t="s">
        <v>15</v>
      </c>
      <c r="F5" s="9" t="s">
        <v>16</v>
      </c>
      <c r="G5" s="10" t="s">
        <v>17</v>
      </c>
      <c r="H5" s="8" t="s">
        <v>14</v>
      </c>
      <c r="I5" s="9" t="s">
        <v>15</v>
      </c>
      <c r="J5" s="9" t="s">
        <v>16</v>
      </c>
      <c r="K5" s="10" t="s">
        <v>17</v>
      </c>
      <c r="L5" s="8" t="s">
        <v>14</v>
      </c>
      <c r="M5" s="9" t="s">
        <v>15</v>
      </c>
      <c r="N5" s="9" t="s">
        <v>16</v>
      </c>
      <c r="O5" s="10" t="s">
        <v>17</v>
      </c>
      <c r="P5" s="8" t="s">
        <v>14</v>
      </c>
      <c r="Q5" s="9" t="s">
        <v>15</v>
      </c>
      <c r="R5" s="9" t="s">
        <v>16</v>
      </c>
      <c r="S5" s="10" t="s">
        <v>17</v>
      </c>
      <c r="T5" s="8" t="s">
        <v>14</v>
      </c>
      <c r="U5" s="9" t="s">
        <v>15</v>
      </c>
      <c r="V5" s="9" t="s">
        <v>16</v>
      </c>
      <c r="W5" s="10" t="s">
        <v>17</v>
      </c>
      <c r="X5" s="32" t="s">
        <v>14</v>
      </c>
      <c r="Y5" s="41" t="s">
        <v>15</v>
      </c>
      <c r="Z5" s="42" t="s">
        <v>14</v>
      </c>
      <c r="AA5" s="158" t="s">
        <v>18</v>
      </c>
      <c r="AB5" s="32" t="s">
        <v>15</v>
      </c>
      <c r="AC5" s="158" t="s">
        <v>18</v>
      </c>
      <c r="AD5" s="43"/>
    </row>
    <row r="6" spans="2:30" ht="15.75" thickBot="1">
      <c r="B6" s="11"/>
      <c r="C6" s="7" t="s">
        <v>19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59"/>
      <c r="AB6" s="12"/>
      <c r="AC6" s="159"/>
      <c r="AD6" s="45"/>
    </row>
    <row r="7" spans="2:30" ht="18.75" thickTop="1">
      <c r="B7" s="70">
        <v>1</v>
      </c>
      <c r="C7" s="97" t="s">
        <v>20</v>
      </c>
      <c r="D7" s="90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>
      <c r="B8" s="98">
        <v>2</v>
      </c>
      <c r="C8" s="99" t="s">
        <v>21</v>
      </c>
      <c r="D8" s="91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60">
        <f>SUM(D8:D9,H8:H9,L8:L9,T8/2,T9/2,P8/2,P9/2)</f>
        <v>15</v>
      </c>
      <c r="Y8" s="50">
        <f t="shared" ref="Y8" si="7">SUM(U8/2,Q8/2,M8,E8,I8)</f>
        <v>0</v>
      </c>
      <c r="Z8" s="161">
        <f>SUM(F8:F9,J8:J9,R8:R9,N8:N9,V8:V9)</f>
        <v>450</v>
      </c>
      <c r="AA8" s="163">
        <v>450</v>
      </c>
      <c r="AB8" s="51">
        <f t="shared" ref="AB8" si="8">SUM(G8,S8,K8,O8,W8)</f>
        <v>0</v>
      </c>
      <c r="AC8" s="116">
        <v>180</v>
      </c>
      <c r="AD8" s="38"/>
    </row>
    <row r="9" spans="2:30" ht="18">
      <c r="B9" s="98">
        <v>3</v>
      </c>
      <c r="C9" s="99" t="s">
        <v>22</v>
      </c>
      <c r="D9" s="91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60"/>
      <c r="Y9" s="50">
        <f>SUM(U9/2,Q9/2,M9,E9,I9)</f>
        <v>0</v>
      </c>
      <c r="Z9" s="162"/>
      <c r="AA9" s="164"/>
      <c r="AB9" s="51">
        <f>SUM(G9,S9,K9,O9,W9)</f>
        <v>0</v>
      </c>
      <c r="AC9" s="117">
        <v>180</v>
      </c>
      <c r="AD9" s="38"/>
    </row>
    <row r="10" spans="2:30" ht="18">
      <c r="B10" s="98">
        <v>4</v>
      </c>
      <c r="C10" s="99" t="s">
        <v>23</v>
      </c>
      <c r="D10" s="91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15">
        <f>SUM(F10,J10,R10,N10,V10)</f>
        <v>33</v>
      </c>
      <c r="AA10" s="52">
        <v>30</v>
      </c>
      <c r="AB10" s="165"/>
      <c r="AC10" s="166"/>
      <c r="AD10" s="38"/>
    </row>
    <row r="11" spans="2:30" ht="18">
      <c r="B11" s="98">
        <v>5</v>
      </c>
      <c r="C11" s="99" t="s">
        <v>24</v>
      </c>
      <c r="D11" s="91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15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>
      <c r="B12" s="98">
        <v>6</v>
      </c>
      <c r="C12" s="99" t="s">
        <v>25</v>
      </c>
      <c r="D12" s="91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15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>
      <c r="B13" s="98">
        <v>7</v>
      </c>
      <c r="C13" s="99" t="s">
        <v>26</v>
      </c>
      <c r="D13" s="91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15">
        <f t="shared" si="11"/>
        <v>66</v>
      </c>
      <c r="AA13" s="53">
        <v>60</v>
      </c>
      <c r="AB13" s="165"/>
      <c r="AC13" s="166"/>
      <c r="AD13" s="38"/>
    </row>
    <row r="14" spans="2:30" ht="18">
      <c r="B14" s="98">
        <v>8</v>
      </c>
      <c r="C14" s="99" t="s">
        <v>27</v>
      </c>
      <c r="D14" s="91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15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>
      <c r="B15" s="98">
        <v>9</v>
      </c>
      <c r="C15" s="99" t="s">
        <v>28</v>
      </c>
      <c r="D15" s="91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15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>
      <c r="B16" s="98">
        <v>10</v>
      </c>
      <c r="C16" s="99" t="s">
        <v>29</v>
      </c>
      <c r="D16" s="91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15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>
      <c r="B17" s="98">
        <v>11</v>
      </c>
      <c r="C17" s="99" t="s">
        <v>30</v>
      </c>
      <c r="D17" s="91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15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>
      <c r="B18" s="98">
        <v>12</v>
      </c>
      <c r="C18" s="99" t="s">
        <v>31</v>
      </c>
      <c r="D18" s="91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15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>
      <c r="B19" s="98">
        <v>13</v>
      </c>
      <c r="C19" s="99" t="s">
        <v>32</v>
      </c>
      <c r="D19" s="91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15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>
      <c r="B20" s="98">
        <v>14</v>
      </c>
      <c r="C20" s="99" t="s">
        <v>33</v>
      </c>
      <c r="D20" s="91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15">
        <f t="shared" si="11"/>
        <v>366</v>
      </c>
      <c r="AA20" s="53">
        <v>360</v>
      </c>
      <c r="AB20" s="148"/>
      <c r="AC20" s="149"/>
      <c r="AD20" s="38"/>
    </row>
    <row r="21" spans="1:30" ht="18">
      <c r="B21" s="98">
        <v>15</v>
      </c>
      <c r="C21" s="99" t="s">
        <v>34</v>
      </c>
      <c r="D21" s="91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15">
        <f t="shared" si="11"/>
        <v>33</v>
      </c>
      <c r="AA21" s="53">
        <v>30</v>
      </c>
      <c r="AB21" s="150"/>
      <c r="AC21" s="151"/>
      <c r="AD21" s="38"/>
    </row>
    <row r="22" spans="1:30" ht="18.75" thickBot="1">
      <c r="B22" s="100">
        <v>16</v>
      </c>
      <c r="C22" s="101" t="s">
        <v>35</v>
      </c>
      <c r="D22" s="92">
        <v>1</v>
      </c>
      <c r="E22" s="65"/>
      <c r="F22" s="28">
        <f t="shared" si="3"/>
        <v>33</v>
      </c>
      <c r="G22" s="29">
        <f t="shared" si="0"/>
        <v>0</v>
      </c>
      <c r="H22" s="64">
        <v>1</v>
      </c>
      <c r="I22" s="65"/>
      <c r="J22" s="28">
        <f t="shared" si="4"/>
        <v>33</v>
      </c>
      <c r="K22" s="29">
        <f t="shared" si="1"/>
        <v>0</v>
      </c>
      <c r="L22" s="64">
        <v>1</v>
      </c>
      <c r="M22" s="65"/>
      <c r="N22" s="28">
        <f t="shared" si="9"/>
        <v>30</v>
      </c>
      <c r="O22" s="29">
        <f t="shared" si="5"/>
        <v>0</v>
      </c>
      <c r="P22" s="64">
        <v>1</v>
      </c>
      <c r="Q22" s="65"/>
      <c r="R22" s="66">
        <f t="shared" si="2"/>
        <v>13</v>
      </c>
      <c r="S22" s="66">
        <f t="shared" si="2"/>
        <v>0</v>
      </c>
      <c r="T22" s="64">
        <v>1</v>
      </c>
      <c r="U22" s="65"/>
      <c r="V22" s="66">
        <f t="shared" si="6"/>
        <v>13</v>
      </c>
      <c r="W22" s="67">
        <f t="shared" si="6"/>
        <v>0</v>
      </c>
      <c r="X22" s="68">
        <f t="shared" si="10"/>
        <v>4</v>
      </c>
      <c r="Y22" s="69"/>
      <c r="Z22" s="115">
        <f t="shared" si="11"/>
        <v>122</v>
      </c>
      <c r="AA22" s="52">
        <v>120</v>
      </c>
      <c r="AB22" s="150"/>
      <c r="AC22" s="151"/>
      <c r="AD22" s="38"/>
    </row>
    <row r="23" spans="1:30" ht="18.75" thickBot="1">
      <c r="A23" s="170" t="s">
        <v>36</v>
      </c>
      <c r="B23" s="106">
        <v>17</v>
      </c>
      <c r="C23" s="97" t="s">
        <v>37</v>
      </c>
      <c r="D23" s="93">
        <v>1</v>
      </c>
      <c r="E23" s="72"/>
      <c r="F23" s="73">
        <f t="shared" si="3"/>
        <v>33</v>
      </c>
      <c r="G23" s="74">
        <f t="shared" si="0"/>
        <v>0</v>
      </c>
      <c r="H23" s="71"/>
      <c r="I23" s="72"/>
      <c r="J23" s="73">
        <f>H23*30</f>
        <v>0</v>
      </c>
      <c r="K23" s="74">
        <f>I23*30</f>
        <v>0</v>
      </c>
      <c r="L23" s="71"/>
      <c r="M23" s="72"/>
      <c r="N23" s="73">
        <f t="shared" si="9"/>
        <v>0</v>
      </c>
      <c r="O23" s="74">
        <f t="shared" si="5"/>
        <v>0</v>
      </c>
      <c r="P23" s="71"/>
      <c r="Q23" s="72"/>
      <c r="R23" s="73">
        <f t="shared" ref="R23:S38" si="13">P23*13</f>
        <v>0</v>
      </c>
      <c r="S23" s="73">
        <f t="shared" si="13"/>
        <v>0</v>
      </c>
      <c r="T23" s="71"/>
      <c r="U23" s="72"/>
      <c r="V23" s="73">
        <f t="shared" si="6"/>
        <v>0</v>
      </c>
      <c r="W23" s="74">
        <f t="shared" si="6"/>
        <v>0</v>
      </c>
      <c r="X23" s="75">
        <f t="shared" si="10"/>
        <v>1</v>
      </c>
      <c r="Y23" s="76"/>
      <c r="Z23" s="77">
        <f t="shared" si="11"/>
        <v>33</v>
      </c>
      <c r="AA23" s="167">
        <f>SUM(Z23:Z31)</f>
        <v>759</v>
      </c>
      <c r="AB23" s="175">
        <v>750</v>
      </c>
      <c r="AC23" s="176"/>
      <c r="AD23" s="38"/>
    </row>
    <row r="24" spans="1:30" ht="19.5" thickTop="1" thickBot="1">
      <c r="A24" s="171"/>
      <c r="B24" s="107">
        <v>18</v>
      </c>
      <c r="C24" s="102" t="s">
        <v>38</v>
      </c>
      <c r="D24" s="90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7"/>
      <c r="AC24" s="178"/>
      <c r="AD24" s="38"/>
    </row>
    <row r="25" spans="1:30" ht="19.5" thickTop="1" thickBot="1">
      <c r="A25" s="171"/>
      <c r="B25" s="107">
        <v>19</v>
      </c>
      <c r="C25" s="102" t="s">
        <v>39</v>
      </c>
      <c r="D25" s="90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7"/>
      <c r="AC25" s="178"/>
      <c r="AD25" s="38"/>
    </row>
    <row r="26" spans="1:30" ht="30" thickTop="1" thickBot="1">
      <c r="A26" s="171"/>
      <c r="B26" s="107">
        <v>20</v>
      </c>
      <c r="C26" s="102" t="s">
        <v>40</v>
      </c>
      <c r="D26" s="90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7"/>
      <c r="AC26" s="178"/>
      <c r="AD26" s="38"/>
    </row>
    <row r="27" spans="1:30" ht="19.5" thickTop="1" thickBot="1">
      <c r="A27" s="171"/>
      <c r="B27" s="107">
        <v>21</v>
      </c>
      <c r="C27" s="102" t="s">
        <v>41</v>
      </c>
      <c r="D27" s="90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7"/>
      <c r="AC27" s="178"/>
      <c r="AD27" s="38"/>
    </row>
    <row r="28" spans="1:30" ht="19.5" thickTop="1" thickBot="1">
      <c r="A28" s="171"/>
      <c r="B28" s="107">
        <v>22</v>
      </c>
      <c r="C28" s="102" t="s">
        <v>42</v>
      </c>
      <c r="D28" s="90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7"/>
      <c r="AC28" s="178"/>
      <c r="AD28" s="38"/>
    </row>
    <row r="29" spans="1:30" ht="19.5" thickTop="1" thickBot="1">
      <c r="A29" s="171"/>
      <c r="B29" s="107">
        <v>23</v>
      </c>
      <c r="C29" s="102" t="s">
        <v>43</v>
      </c>
      <c r="D29" s="90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7"/>
      <c r="AC29" s="178"/>
      <c r="AD29" s="38"/>
    </row>
    <row r="30" spans="1:30" ht="19.5" thickTop="1" thickBot="1">
      <c r="A30" s="171"/>
      <c r="B30" s="107">
        <v>24</v>
      </c>
      <c r="C30" s="102" t="s">
        <v>44</v>
      </c>
      <c r="D30" s="90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7"/>
      <c r="AC30" s="178"/>
      <c r="AD30" s="38"/>
    </row>
    <row r="31" spans="1:30" ht="19.5" thickTop="1" thickBot="1">
      <c r="A31" s="172"/>
      <c r="B31" s="108">
        <v>25</v>
      </c>
      <c r="C31" s="103" t="s">
        <v>45</v>
      </c>
      <c r="D31" s="94"/>
      <c r="E31" s="80"/>
      <c r="F31" s="81">
        <f t="shared" si="3"/>
        <v>0</v>
      </c>
      <c r="G31" s="82">
        <f t="shared" si="0"/>
        <v>0</v>
      </c>
      <c r="H31" s="79"/>
      <c r="I31" s="80"/>
      <c r="J31" s="81">
        <f t="shared" si="14"/>
        <v>0</v>
      </c>
      <c r="K31" s="82">
        <f t="shared" si="14"/>
        <v>0</v>
      </c>
      <c r="L31" s="79">
        <v>2</v>
      </c>
      <c r="M31" s="80"/>
      <c r="N31" s="81">
        <f t="shared" si="9"/>
        <v>60</v>
      </c>
      <c r="O31" s="82">
        <f t="shared" si="5"/>
        <v>0</v>
      </c>
      <c r="P31" s="79">
        <v>2</v>
      </c>
      <c r="Q31" s="80"/>
      <c r="R31" s="83">
        <f t="shared" si="13"/>
        <v>26</v>
      </c>
      <c r="S31" s="83">
        <f t="shared" si="13"/>
        <v>0</v>
      </c>
      <c r="T31" s="79"/>
      <c r="U31" s="80"/>
      <c r="V31" s="83">
        <f t="shared" si="15"/>
        <v>0</v>
      </c>
      <c r="W31" s="84">
        <f t="shared" si="15"/>
        <v>0</v>
      </c>
      <c r="X31" s="85">
        <f t="shared" si="16"/>
        <v>3</v>
      </c>
      <c r="Y31" s="86"/>
      <c r="Z31" s="87">
        <f t="shared" si="11"/>
        <v>86</v>
      </c>
      <c r="AA31" s="169"/>
      <c r="AB31" s="179"/>
      <c r="AC31" s="180"/>
      <c r="AD31" s="38"/>
    </row>
    <row r="32" spans="1:30" ht="29.25" customHeight="1" thickBot="1">
      <c r="A32" s="170" t="s">
        <v>46</v>
      </c>
      <c r="B32" s="107">
        <v>26</v>
      </c>
      <c r="C32" s="102" t="s">
        <v>47</v>
      </c>
      <c r="D32" s="90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88">
        <f t="shared" si="11"/>
        <v>63</v>
      </c>
      <c r="AA32" s="167">
        <f>SUM(Z32:Z37)</f>
        <v>759</v>
      </c>
      <c r="AB32" s="177">
        <v>750</v>
      </c>
      <c r="AC32" s="178"/>
      <c r="AD32" s="38"/>
    </row>
    <row r="33" spans="1:30" ht="19.5" thickTop="1" thickBot="1">
      <c r="A33" s="171"/>
      <c r="B33" s="108">
        <v>27</v>
      </c>
      <c r="C33" s="102" t="s">
        <v>48</v>
      </c>
      <c r="D33" s="90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7"/>
      <c r="AC33" s="178"/>
      <c r="AD33" s="38"/>
    </row>
    <row r="34" spans="1:30" ht="30" thickTop="1" thickBot="1">
      <c r="A34" s="171"/>
      <c r="B34" s="107">
        <v>28</v>
      </c>
      <c r="C34" s="102" t="s">
        <v>49</v>
      </c>
      <c r="D34" s="90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7"/>
      <c r="AC34" s="178"/>
      <c r="AD34" s="38"/>
    </row>
    <row r="35" spans="1:30" ht="19.5" thickTop="1" thickBot="1">
      <c r="A35" s="171"/>
      <c r="B35" s="108">
        <v>29</v>
      </c>
      <c r="C35" s="102" t="s">
        <v>50</v>
      </c>
      <c r="D35" s="90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7"/>
      <c r="AC35" s="178"/>
      <c r="AD35" s="38"/>
    </row>
    <row r="36" spans="1:30" ht="19.5" thickTop="1" thickBot="1">
      <c r="A36" s="171"/>
      <c r="B36" s="107">
        <v>30</v>
      </c>
      <c r="C36" s="102" t="s">
        <v>51</v>
      </c>
      <c r="D36" s="90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7"/>
      <c r="AC36" s="178"/>
      <c r="AD36" s="38"/>
    </row>
    <row r="37" spans="1:30" ht="19.5" thickTop="1" thickBot="1">
      <c r="A37" s="172"/>
      <c r="B37" s="107">
        <v>31</v>
      </c>
      <c r="C37" s="104" t="s">
        <v>52</v>
      </c>
      <c r="D37" s="95"/>
      <c r="E37" s="65"/>
      <c r="F37" s="17">
        <f t="shared" si="3"/>
        <v>0</v>
      </c>
      <c r="G37" s="18">
        <f t="shared" si="0"/>
        <v>0</v>
      </c>
      <c r="H37" s="89">
        <v>5</v>
      </c>
      <c r="I37" s="65"/>
      <c r="J37" s="17">
        <f t="shared" si="14"/>
        <v>150</v>
      </c>
      <c r="K37" s="18">
        <f t="shared" si="14"/>
        <v>0</v>
      </c>
      <c r="L37" s="89"/>
      <c r="M37" s="65"/>
      <c r="N37" s="17">
        <f t="shared" si="9"/>
        <v>0</v>
      </c>
      <c r="O37" s="18">
        <f t="shared" si="5"/>
        <v>0</v>
      </c>
      <c r="P37" s="89"/>
      <c r="Q37" s="65"/>
      <c r="R37" s="33">
        <f t="shared" si="13"/>
        <v>0</v>
      </c>
      <c r="S37" s="33">
        <f t="shared" si="13"/>
        <v>0</v>
      </c>
      <c r="T37" s="89"/>
      <c r="U37" s="65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20"/>
      <c r="Z37" s="55">
        <f t="shared" si="11"/>
        <v>150</v>
      </c>
      <c r="AA37" s="169"/>
      <c r="AB37" s="181"/>
      <c r="AC37" s="182"/>
      <c r="AD37" s="38"/>
    </row>
    <row r="38" spans="1:30" ht="18.75" thickBot="1">
      <c r="B38" s="78">
        <v>32</v>
      </c>
      <c r="C38" s="105" t="s">
        <v>53</v>
      </c>
      <c r="D38" s="96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73"/>
      <c r="AA38" s="174"/>
      <c r="AB38" s="59">
        <f>SUM(G38,S38,K38,O38,W38)</f>
        <v>120</v>
      </c>
      <c r="AC38" s="60">
        <v>120</v>
      </c>
      <c r="AD38" s="38"/>
    </row>
    <row r="39" spans="1:30" ht="17.25" thickTop="1" thickBot="1">
      <c r="B39" s="4"/>
      <c r="C39" s="5" t="s">
        <v>54</v>
      </c>
      <c r="D39" s="118">
        <f t="shared" ref="D39" si="17">SUM(D7:D38)</f>
        <v>32</v>
      </c>
      <c r="E39" s="119">
        <f>SUM(E7:E38)</f>
        <v>1</v>
      </c>
      <c r="F39" s="23"/>
      <c r="G39" s="24"/>
      <c r="H39" s="118">
        <f>SUM(H7:H38)</f>
        <v>32</v>
      </c>
      <c r="I39" s="119">
        <f>SUM(I7:I38)</f>
        <v>3</v>
      </c>
      <c r="J39" s="23"/>
      <c r="K39" s="24"/>
      <c r="L39" s="118">
        <f t="shared" ref="L39" si="18">SUM(L7:L38)</f>
        <v>28</v>
      </c>
      <c r="M39" s="119">
        <f>SUM(M7:M38)</f>
        <v>6</v>
      </c>
      <c r="N39" s="23"/>
      <c r="O39" s="24"/>
      <c r="P39" s="118">
        <f>SUM(P7:P38)</f>
        <v>27</v>
      </c>
      <c r="Q39" s="119">
        <f>SUM(Q7:Q38)</f>
        <v>4</v>
      </c>
      <c r="R39" s="23"/>
      <c r="S39" s="24"/>
      <c r="T39" s="118">
        <f t="shared" ref="T39" si="19">SUM(T7:T38)</f>
        <v>19</v>
      </c>
      <c r="U39" s="119">
        <f>SUM(U7:U38)</f>
        <v>12</v>
      </c>
      <c r="V39" s="23"/>
      <c r="W39" s="24"/>
      <c r="X39" s="61">
        <f>SUM(X7:X38)</f>
        <v>115</v>
      </c>
      <c r="Y39" s="1">
        <f>SUM(Y7:Y38)</f>
        <v>18</v>
      </c>
      <c r="Z39" s="194"/>
      <c r="AA39" s="195"/>
      <c r="AB39" s="199">
        <f>SUM(AB7:AB9,AB11:AB12,AB14:AB19,AB38:AB38)</f>
        <v>573</v>
      </c>
      <c r="AC39" s="202">
        <v>540</v>
      </c>
      <c r="AD39" s="38"/>
    </row>
    <row r="40" spans="1:30" ht="17.25" thickTop="1" thickBot="1">
      <c r="B40" s="19"/>
      <c r="C40" s="7" t="s">
        <v>55</v>
      </c>
      <c r="D40" s="183">
        <f>SUM(D39:E39)</f>
        <v>33</v>
      </c>
      <c r="E40" s="184"/>
      <c r="F40" s="25"/>
      <c r="G40" s="24"/>
      <c r="H40" s="183">
        <f>SUM(H39:I39)</f>
        <v>35</v>
      </c>
      <c r="I40" s="184"/>
      <c r="J40" s="25"/>
      <c r="K40" s="24"/>
      <c r="L40" s="183">
        <f>SUM(L39:M39)</f>
        <v>34</v>
      </c>
      <c r="M40" s="184"/>
      <c r="N40" s="25"/>
      <c r="O40" s="24"/>
      <c r="P40" s="183">
        <f>SUM(P39:Q39)</f>
        <v>31</v>
      </c>
      <c r="Q40" s="184"/>
      <c r="R40" s="25"/>
      <c r="S40" s="24"/>
      <c r="T40" s="183">
        <f>SUM(T39:U39)</f>
        <v>31</v>
      </c>
      <c r="U40" s="184"/>
      <c r="V40" s="25"/>
      <c r="W40" s="24"/>
      <c r="X40" s="183">
        <f>SUM(X39:Y39)</f>
        <v>133</v>
      </c>
      <c r="Y40" s="185"/>
      <c r="Z40" s="196"/>
      <c r="AA40" s="195"/>
      <c r="AB40" s="200"/>
      <c r="AC40" s="203"/>
      <c r="AD40" s="38"/>
    </row>
    <row r="41" spans="1:30" ht="17.25" thickTop="1" thickBot="1">
      <c r="B41" s="26"/>
      <c r="C41" s="27" t="s">
        <v>56</v>
      </c>
      <c r="D41" s="183">
        <v>33</v>
      </c>
      <c r="E41" s="184"/>
      <c r="F41" s="28"/>
      <c r="G41" s="29"/>
      <c r="H41" s="183">
        <v>35</v>
      </c>
      <c r="I41" s="184"/>
      <c r="J41" s="17"/>
      <c r="K41" s="18"/>
      <c r="L41" s="183">
        <v>34</v>
      </c>
      <c r="M41" s="184"/>
      <c r="N41" s="17"/>
      <c r="O41" s="18"/>
      <c r="P41" s="183">
        <v>31</v>
      </c>
      <c r="Q41" s="184"/>
      <c r="R41" s="17"/>
      <c r="S41" s="18"/>
      <c r="T41" s="183">
        <v>31</v>
      </c>
      <c r="U41" s="184"/>
      <c r="V41" s="17"/>
      <c r="W41" s="18"/>
      <c r="X41" s="183">
        <f>SUM(D41,H41,L41,P41)</f>
        <v>133</v>
      </c>
      <c r="Y41" s="184"/>
      <c r="Z41" s="197"/>
      <c r="AA41" s="198"/>
      <c r="AB41" s="201"/>
      <c r="AC41" s="204"/>
      <c r="AD41" s="38"/>
    </row>
    <row r="42" spans="1:30" ht="16.5" thickTop="1" thickBot="1">
      <c r="B42" s="191" t="s">
        <v>57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58"/>
      <c r="AA42" s="38"/>
      <c r="AB42" s="38"/>
      <c r="AC42" s="38"/>
      <c r="AD42" s="38"/>
    </row>
    <row r="43" spans="1:30" ht="4.9000000000000004" customHeight="1" thickTop="1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58"/>
      <c r="AA43" s="38"/>
      <c r="AB43" s="38"/>
      <c r="AC43" s="38"/>
      <c r="AD43" s="38"/>
    </row>
    <row r="44" spans="1:30" ht="13.9" customHeight="1">
      <c r="C44" s="110" t="s">
        <v>58</v>
      </c>
      <c r="D44" s="186" t="s">
        <v>59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8"/>
    </row>
    <row r="45" spans="1:30" ht="18.75">
      <c r="C45" s="30" t="s">
        <v>60</v>
      </c>
      <c r="D45" s="111">
        <v>2</v>
      </c>
      <c r="E45" s="112"/>
      <c r="F45" s="112"/>
      <c r="G45" s="112"/>
      <c r="H45" s="111">
        <v>2</v>
      </c>
      <c r="I45" s="112"/>
      <c r="J45" s="112"/>
      <c r="K45" s="112"/>
      <c r="L45" s="111">
        <v>2</v>
      </c>
      <c r="M45" s="112"/>
      <c r="N45" s="112"/>
      <c r="O45" s="112"/>
      <c r="P45" s="111">
        <v>2</v>
      </c>
      <c r="Q45" s="112"/>
      <c r="R45" s="112"/>
      <c r="S45" s="112"/>
      <c r="T45" s="111">
        <v>2</v>
      </c>
      <c r="X45" s="113">
        <f>SUM(T45/2,P45/2,L45,D45,H45)</f>
        <v>8</v>
      </c>
    </row>
    <row r="46" spans="1:30" ht="4.5" customHeight="1"/>
    <row r="47" spans="1:30">
      <c r="D47" s="189" t="s">
        <v>61</v>
      </c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</row>
    <row r="48" spans="1:30" ht="5.25" customHeight="1"/>
    <row r="49" spans="3:29" customFormat="1">
      <c r="C49" s="114" t="s">
        <v>62</v>
      </c>
      <c r="D49" t="s">
        <v>63</v>
      </c>
    </row>
    <row r="50" spans="3:29">
      <c r="C50" s="62" t="s">
        <v>64</v>
      </c>
    </row>
    <row r="51" spans="3:29">
      <c r="C51" s="190" t="s">
        <v>65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</row>
    <row r="52" spans="3:29">
      <c r="C52" s="190" t="s">
        <v>66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</row>
  </sheetData>
  <mergeCells count="46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32:A37"/>
    <mergeCell ref="AA32:AA37"/>
    <mergeCell ref="Z38:AA38"/>
    <mergeCell ref="AB23:AC31"/>
    <mergeCell ref="AB32:AC37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2"/>
  <sheetViews>
    <sheetView tabSelected="1" zoomScaleNormal="100" workbookViewId="0">
      <selection activeCell="AG12" sqref="AG12"/>
    </sheetView>
  </sheetViews>
  <sheetFormatPr defaultColWidth="9" defaultRowHeight="15"/>
  <cols>
    <col min="1" max="1" width="3" style="62" customWidth="1"/>
    <col min="2" max="2" width="4" style="62" customWidth="1"/>
    <col min="3" max="3" width="41.42578125" style="62" customWidth="1"/>
    <col min="4" max="4" width="3.85546875" style="62" customWidth="1"/>
    <col min="5" max="5" width="3.42578125" style="62" customWidth="1"/>
    <col min="6" max="6" width="5.140625" style="62" customWidth="1"/>
    <col min="7" max="7" width="4.42578125" style="62" customWidth="1"/>
    <col min="8" max="8" width="3.85546875" style="62" customWidth="1"/>
    <col min="9" max="9" width="3.42578125" style="62" customWidth="1"/>
    <col min="10" max="10" width="5.140625" style="62" customWidth="1"/>
    <col min="11" max="11" width="4.42578125" style="62" customWidth="1"/>
    <col min="12" max="12" width="3.85546875" style="62" customWidth="1"/>
    <col min="13" max="13" width="3.42578125" style="62" customWidth="1"/>
    <col min="14" max="14" width="5.140625" style="62" customWidth="1"/>
    <col min="15" max="15" width="4.42578125" style="62" customWidth="1"/>
    <col min="16" max="16" width="3.85546875" style="62" customWidth="1"/>
    <col min="17" max="17" width="3.42578125" style="62" customWidth="1"/>
    <col min="18" max="18" width="4.85546875" style="62" customWidth="1"/>
    <col min="19" max="19" width="4.42578125" style="62" customWidth="1"/>
    <col min="20" max="21" width="3.85546875" style="62" customWidth="1"/>
    <col min="22" max="22" width="5.140625" style="62" customWidth="1"/>
    <col min="23" max="23" width="4.42578125" style="62" customWidth="1"/>
    <col min="24" max="24" width="10.7109375" style="62" customWidth="1"/>
    <col min="25" max="25" width="11.5703125" style="62" customWidth="1"/>
    <col min="26" max="26" width="5.140625" style="62" customWidth="1"/>
    <col min="27" max="27" width="6.42578125" style="62" customWidth="1"/>
    <col min="28" max="29" width="5.140625" style="62" customWidth="1"/>
    <col min="30" max="16384" width="9" style="62"/>
  </cols>
  <sheetData>
    <row r="1" spans="2:30" ht="20.25" customHeight="1" thickBot="1">
      <c r="C1" s="63" t="s">
        <v>0</v>
      </c>
    </row>
    <row r="2" spans="2:30" ht="19.5" thickTop="1" thickBot="1">
      <c r="B2" s="136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  <c r="AD2" s="37"/>
    </row>
    <row r="3" spans="2:30" ht="27.75" thickTop="1" thickBot="1">
      <c r="B3" s="2"/>
      <c r="C3" s="3" t="s">
        <v>67</v>
      </c>
      <c r="D3" s="139" t="s">
        <v>3</v>
      </c>
      <c r="E3" s="140"/>
      <c r="F3" s="140"/>
      <c r="G3" s="141"/>
      <c r="H3" s="142" t="s">
        <v>4</v>
      </c>
      <c r="I3" s="143"/>
      <c r="J3" s="143"/>
      <c r="K3" s="144"/>
      <c r="L3" s="142" t="s">
        <v>5</v>
      </c>
      <c r="M3" s="143"/>
      <c r="N3" s="143"/>
      <c r="O3" s="144"/>
      <c r="P3" s="142" t="s">
        <v>6</v>
      </c>
      <c r="Q3" s="143"/>
      <c r="R3" s="143"/>
      <c r="S3" s="144"/>
      <c r="T3" s="142" t="s">
        <v>7</v>
      </c>
      <c r="U3" s="143"/>
      <c r="V3" s="143"/>
      <c r="W3" s="144"/>
      <c r="X3" s="145" t="s">
        <v>8</v>
      </c>
      <c r="Y3" s="146"/>
      <c r="Z3" s="146"/>
      <c r="AA3" s="146"/>
      <c r="AB3" s="146"/>
      <c r="AC3" s="147"/>
      <c r="AD3" s="38"/>
    </row>
    <row r="4" spans="2:30" ht="16.5" thickTop="1" thickBot="1">
      <c r="B4" s="4"/>
      <c r="C4" s="5"/>
      <c r="D4" s="152" t="s">
        <v>9</v>
      </c>
      <c r="E4" s="153"/>
      <c r="F4" s="153"/>
      <c r="G4" s="154"/>
      <c r="H4" s="155" t="s">
        <v>10</v>
      </c>
      <c r="I4" s="156"/>
      <c r="J4" s="156"/>
      <c r="K4" s="157"/>
      <c r="L4" s="155">
        <v>202012022</v>
      </c>
      <c r="M4" s="156"/>
      <c r="N4" s="156"/>
      <c r="O4" s="157"/>
      <c r="P4" s="155" t="s">
        <v>11</v>
      </c>
      <c r="Q4" s="156"/>
      <c r="R4" s="156"/>
      <c r="S4" s="156"/>
      <c r="T4" s="156"/>
      <c r="U4" s="156"/>
      <c r="V4" s="156"/>
      <c r="W4" s="157"/>
      <c r="X4" s="31"/>
      <c r="Y4" s="39"/>
      <c r="Z4" s="39"/>
      <c r="AA4" s="39"/>
      <c r="AB4" s="39"/>
      <c r="AC4" s="40"/>
      <c r="AD4" s="38"/>
    </row>
    <row r="5" spans="2:30" ht="15.75" thickTop="1">
      <c r="B5" s="6" t="s">
        <v>12</v>
      </c>
      <c r="C5" s="7" t="s">
        <v>13</v>
      </c>
      <c r="D5" s="8" t="s">
        <v>14</v>
      </c>
      <c r="E5" s="9" t="s">
        <v>15</v>
      </c>
      <c r="F5" s="9" t="s">
        <v>16</v>
      </c>
      <c r="G5" s="10" t="s">
        <v>17</v>
      </c>
      <c r="H5" s="8" t="s">
        <v>14</v>
      </c>
      <c r="I5" s="9" t="s">
        <v>15</v>
      </c>
      <c r="J5" s="9" t="s">
        <v>16</v>
      </c>
      <c r="K5" s="10" t="s">
        <v>17</v>
      </c>
      <c r="L5" s="8" t="s">
        <v>14</v>
      </c>
      <c r="M5" s="9" t="s">
        <v>15</v>
      </c>
      <c r="N5" s="9" t="s">
        <v>16</v>
      </c>
      <c r="O5" s="10" t="s">
        <v>17</v>
      </c>
      <c r="P5" s="8" t="s">
        <v>14</v>
      </c>
      <c r="Q5" s="9" t="s">
        <v>15</v>
      </c>
      <c r="R5" s="9" t="s">
        <v>16</v>
      </c>
      <c r="S5" s="10" t="s">
        <v>17</v>
      </c>
      <c r="T5" s="8" t="s">
        <v>14</v>
      </c>
      <c r="U5" s="9" t="s">
        <v>15</v>
      </c>
      <c r="V5" s="9" t="s">
        <v>16</v>
      </c>
      <c r="W5" s="10" t="s">
        <v>17</v>
      </c>
      <c r="X5" s="32" t="s">
        <v>14</v>
      </c>
      <c r="Y5" s="41" t="s">
        <v>15</v>
      </c>
      <c r="Z5" s="42" t="s">
        <v>14</v>
      </c>
      <c r="AA5" s="158" t="s">
        <v>18</v>
      </c>
      <c r="AB5" s="32" t="s">
        <v>15</v>
      </c>
      <c r="AC5" s="158" t="s">
        <v>18</v>
      </c>
      <c r="AD5" s="43"/>
    </row>
    <row r="6" spans="2:30" ht="15.75" thickBot="1">
      <c r="B6" s="11"/>
      <c r="C6" s="7" t="s">
        <v>19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59"/>
      <c r="AB6" s="12"/>
      <c r="AC6" s="159"/>
      <c r="AD6" s="45"/>
    </row>
    <row r="7" spans="2:30" ht="18.75" thickTop="1">
      <c r="B7" s="70">
        <v>1</v>
      </c>
      <c r="C7" s="97" t="s">
        <v>20</v>
      </c>
      <c r="D7" s="90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>
      <c r="B8" s="98">
        <v>2</v>
      </c>
      <c r="C8" s="99" t="s">
        <v>21</v>
      </c>
      <c r="D8" s="91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60">
        <f>SUM(D8:D9,H8:H9,L8:L9,T8/2,T9/2,P8/2,P9/2)</f>
        <v>15</v>
      </c>
      <c r="Y8" s="50">
        <f t="shared" ref="Y8" si="7">SUM(U8/2,Q8/2,M8,E8,I8)</f>
        <v>0</v>
      </c>
      <c r="Z8" s="161">
        <f>SUM(F8:F9,J8:J9,R8:R9,N8:N9,V8:V9)</f>
        <v>450</v>
      </c>
      <c r="AA8" s="163">
        <v>450</v>
      </c>
      <c r="AB8" s="51">
        <f t="shared" ref="AB8" si="8">SUM(G8,S8,K8,O8,W8)</f>
        <v>0</v>
      </c>
      <c r="AC8" s="116">
        <v>180</v>
      </c>
      <c r="AD8" s="38"/>
    </row>
    <row r="9" spans="2:30" ht="18">
      <c r="B9" s="98">
        <v>3</v>
      </c>
      <c r="C9" s="99" t="s">
        <v>68</v>
      </c>
      <c r="D9" s="91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60"/>
      <c r="Y9" s="50">
        <f>SUM(U9/2,Q9/2,M9,E9,I9)</f>
        <v>0</v>
      </c>
      <c r="Z9" s="162"/>
      <c r="AA9" s="164"/>
      <c r="AB9" s="51">
        <f>SUM(G9,S9,K9,O9,W9)</f>
        <v>0</v>
      </c>
      <c r="AC9" s="117">
        <v>180</v>
      </c>
      <c r="AD9" s="38"/>
    </row>
    <row r="10" spans="2:30" ht="18">
      <c r="B10" s="98">
        <v>4</v>
      </c>
      <c r="C10" s="99" t="s">
        <v>23</v>
      </c>
      <c r="D10" s="91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15">
        <f>SUM(F10,J10,R10,N10,V10)</f>
        <v>33</v>
      </c>
      <c r="AA10" s="52">
        <v>30</v>
      </c>
      <c r="AB10" s="165"/>
      <c r="AC10" s="166"/>
      <c r="AD10" s="38"/>
    </row>
    <row r="11" spans="2:30" ht="18">
      <c r="B11" s="98">
        <v>5</v>
      </c>
      <c r="C11" s="99" t="s">
        <v>24</v>
      </c>
      <c r="D11" s="91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15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>
      <c r="B12" s="98">
        <v>6</v>
      </c>
      <c r="C12" s="99" t="s">
        <v>25</v>
      </c>
      <c r="D12" s="91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15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>
      <c r="B13" s="98">
        <v>7</v>
      </c>
      <c r="C13" s="99" t="s">
        <v>26</v>
      </c>
      <c r="D13" s="91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15">
        <f t="shared" si="11"/>
        <v>66</v>
      </c>
      <c r="AA13" s="53">
        <v>60</v>
      </c>
      <c r="AB13" s="165"/>
      <c r="AC13" s="166"/>
      <c r="AD13" s="38"/>
    </row>
    <row r="14" spans="2:30" ht="18">
      <c r="B14" s="98">
        <v>8</v>
      </c>
      <c r="C14" s="99" t="s">
        <v>27</v>
      </c>
      <c r="D14" s="91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15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>
      <c r="B15" s="98">
        <v>9</v>
      </c>
      <c r="C15" s="99" t="s">
        <v>28</v>
      </c>
      <c r="D15" s="91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15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>
      <c r="B16" s="98">
        <v>10</v>
      </c>
      <c r="C16" s="99" t="s">
        <v>29</v>
      </c>
      <c r="D16" s="91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15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>
      <c r="B17" s="98">
        <v>11</v>
      </c>
      <c r="C17" s="99" t="s">
        <v>30</v>
      </c>
      <c r="D17" s="91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15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>
      <c r="B18" s="98">
        <v>12</v>
      </c>
      <c r="C18" s="99" t="s">
        <v>31</v>
      </c>
      <c r="D18" s="91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15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>
      <c r="B19" s="98">
        <v>13</v>
      </c>
      <c r="C19" s="99" t="s">
        <v>32</v>
      </c>
      <c r="D19" s="91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15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>
      <c r="B20" s="98">
        <v>14</v>
      </c>
      <c r="C20" s="99" t="s">
        <v>33</v>
      </c>
      <c r="D20" s="91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15">
        <f t="shared" si="11"/>
        <v>366</v>
      </c>
      <c r="AA20" s="53">
        <v>360</v>
      </c>
      <c r="AB20" s="148"/>
      <c r="AC20" s="149"/>
      <c r="AD20" s="38"/>
    </row>
    <row r="21" spans="1:30" ht="18">
      <c r="B21" s="98">
        <v>15</v>
      </c>
      <c r="C21" s="99" t="s">
        <v>34</v>
      </c>
      <c r="D21" s="91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15">
        <f t="shared" si="11"/>
        <v>33</v>
      </c>
      <c r="AA21" s="53">
        <v>30</v>
      </c>
      <c r="AB21" s="150"/>
      <c r="AC21" s="151"/>
      <c r="AD21" s="38"/>
    </row>
    <row r="22" spans="1:30" ht="18.75" thickBot="1">
      <c r="B22" s="100">
        <v>16</v>
      </c>
      <c r="C22" s="101" t="s">
        <v>35</v>
      </c>
      <c r="D22" s="92">
        <v>1</v>
      </c>
      <c r="E22" s="65"/>
      <c r="F22" s="28">
        <f t="shared" si="3"/>
        <v>33</v>
      </c>
      <c r="G22" s="29">
        <f t="shared" si="0"/>
        <v>0</v>
      </c>
      <c r="H22" s="64">
        <v>1</v>
      </c>
      <c r="I22" s="65"/>
      <c r="J22" s="28">
        <f t="shared" si="4"/>
        <v>33</v>
      </c>
      <c r="K22" s="29">
        <f t="shared" si="1"/>
        <v>0</v>
      </c>
      <c r="L22" s="64">
        <v>1</v>
      </c>
      <c r="M22" s="65"/>
      <c r="N22" s="28">
        <f t="shared" si="9"/>
        <v>30</v>
      </c>
      <c r="O22" s="29">
        <f t="shared" si="5"/>
        <v>0</v>
      </c>
      <c r="P22" s="64">
        <v>1</v>
      </c>
      <c r="Q22" s="65"/>
      <c r="R22" s="66">
        <f t="shared" si="2"/>
        <v>13</v>
      </c>
      <c r="S22" s="66">
        <f t="shared" si="2"/>
        <v>0</v>
      </c>
      <c r="T22" s="64">
        <v>1</v>
      </c>
      <c r="U22" s="65"/>
      <c r="V22" s="66">
        <f t="shared" si="6"/>
        <v>13</v>
      </c>
      <c r="W22" s="67">
        <f t="shared" si="6"/>
        <v>0</v>
      </c>
      <c r="X22" s="68">
        <f t="shared" si="10"/>
        <v>4</v>
      </c>
      <c r="Y22" s="69"/>
      <c r="Z22" s="115">
        <f t="shared" si="11"/>
        <v>122</v>
      </c>
      <c r="AA22" s="52">
        <v>120</v>
      </c>
      <c r="AB22" s="150"/>
      <c r="AC22" s="151"/>
      <c r="AD22" s="38"/>
    </row>
    <row r="23" spans="1:30" ht="18.75" thickBot="1">
      <c r="A23" s="205" t="s">
        <v>36</v>
      </c>
      <c r="B23" s="70">
        <v>17</v>
      </c>
      <c r="C23" s="97" t="s">
        <v>37</v>
      </c>
      <c r="D23" s="93">
        <v>1</v>
      </c>
      <c r="E23" s="72"/>
      <c r="F23" s="73">
        <f t="shared" si="3"/>
        <v>33</v>
      </c>
      <c r="G23" s="74">
        <f t="shared" si="0"/>
        <v>0</v>
      </c>
      <c r="H23" s="71"/>
      <c r="I23" s="72"/>
      <c r="J23" s="73">
        <f>H23*30</f>
        <v>0</v>
      </c>
      <c r="K23" s="74">
        <f>I23*30</f>
        <v>0</v>
      </c>
      <c r="L23" s="71"/>
      <c r="M23" s="72"/>
      <c r="N23" s="73">
        <f t="shared" si="9"/>
        <v>0</v>
      </c>
      <c r="O23" s="74">
        <f t="shared" si="5"/>
        <v>0</v>
      </c>
      <c r="P23" s="71"/>
      <c r="Q23" s="72"/>
      <c r="R23" s="73">
        <f t="shared" ref="R23:S38" si="13">P23*13</f>
        <v>0</v>
      </c>
      <c r="S23" s="73">
        <f t="shared" si="13"/>
        <v>0</v>
      </c>
      <c r="T23" s="71"/>
      <c r="U23" s="72"/>
      <c r="V23" s="73">
        <f t="shared" si="6"/>
        <v>0</v>
      </c>
      <c r="W23" s="74">
        <f t="shared" si="6"/>
        <v>0</v>
      </c>
      <c r="X23" s="75">
        <f t="shared" si="10"/>
        <v>1</v>
      </c>
      <c r="Y23" s="76"/>
      <c r="Z23" s="77">
        <f t="shared" si="11"/>
        <v>33</v>
      </c>
      <c r="AA23" s="167">
        <f>SUM(Z23:Z31)</f>
        <v>759</v>
      </c>
      <c r="AB23" s="175">
        <v>750</v>
      </c>
      <c r="AC23" s="176"/>
      <c r="AD23" s="38"/>
    </row>
    <row r="24" spans="1:30" ht="19.5" thickTop="1" thickBot="1">
      <c r="A24" s="206"/>
      <c r="B24" s="124">
        <v>18</v>
      </c>
      <c r="C24" s="102" t="s">
        <v>38</v>
      </c>
      <c r="D24" s="90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7"/>
      <c r="AC24" s="178"/>
      <c r="AD24" s="38"/>
    </row>
    <row r="25" spans="1:30" ht="19.5" thickTop="1" thickBot="1">
      <c r="A25" s="206"/>
      <c r="B25" s="124">
        <v>19</v>
      </c>
      <c r="C25" s="102" t="s">
        <v>39</v>
      </c>
      <c r="D25" s="90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7"/>
      <c r="AC25" s="178"/>
      <c r="AD25" s="38"/>
    </row>
    <row r="26" spans="1:30" ht="30" thickTop="1" thickBot="1">
      <c r="A26" s="206"/>
      <c r="B26" s="124">
        <v>20</v>
      </c>
      <c r="C26" s="102" t="s">
        <v>40</v>
      </c>
      <c r="D26" s="90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7"/>
      <c r="AC26" s="178"/>
      <c r="AD26" s="38"/>
    </row>
    <row r="27" spans="1:30" ht="19.5" thickTop="1" thickBot="1">
      <c r="A27" s="206"/>
      <c r="B27" s="124">
        <v>21</v>
      </c>
      <c r="C27" s="102" t="s">
        <v>41</v>
      </c>
      <c r="D27" s="90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7"/>
      <c r="AC27" s="178"/>
      <c r="AD27" s="38"/>
    </row>
    <row r="28" spans="1:30" ht="19.5" thickTop="1" thickBot="1">
      <c r="A28" s="206"/>
      <c r="B28" s="124">
        <v>22</v>
      </c>
      <c r="C28" s="102" t="s">
        <v>42</v>
      </c>
      <c r="D28" s="90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7"/>
      <c r="AC28" s="178"/>
      <c r="AD28" s="38"/>
    </row>
    <row r="29" spans="1:30" ht="19.5" thickTop="1" thickBot="1">
      <c r="A29" s="206"/>
      <c r="B29" s="124">
        <v>23</v>
      </c>
      <c r="C29" s="102" t="s">
        <v>43</v>
      </c>
      <c r="D29" s="90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7"/>
      <c r="AC29" s="178"/>
      <c r="AD29" s="38"/>
    </row>
    <row r="30" spans="1:30" ht="19.5" thickTop="1" thickBot="1">
      <c r="A30" s="206"/>
      <c r="B30" s="124">
        <v>24</v>
      </c>
      <c r="C30" s="102" t="s">
        <v>44</v>
      </c>
      <c r="D30" s="90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7"/>
      <c r="AC30" s="178"/>
      <c r="AD30" s="38"/>
    </row>
    <row r="31" spans="1:30" ht="19.5" thickTop="1" thickBot="1">
      <c r="A31" s="207"/>
      <c r="B31" s="125">
        <v>25</v>
      </c>
      <c r="C31" s="104" t="s">
        <v>45</v>
      </c>
      <c r="D31" s="95"/>
      <c r="E31" s="65"/>
      <c r="F31" s="28">
        <f t="shared" si="3"/>
        <v>0</v>
      </c>
      <c r="G31" s="29">
        <f t="shared" si="0"/>
        <v>0</v>
      </c>
      <c r="H31" s="89"/>
      <c r="I31" s="65"/>
      <c r="J31" s="28">
        <f t="shared" si="14"/>
        <v>0</v>
      </c>
      <c r="K31" s="29">
        <f t="shared" si="14"/>
        <v>0</v>
      </c>
      <c r="L31" s="89">
        <v>2</v>
      </c>
      <c r="M31" s="65"/>
      <c r="N31" s="28">
        <f t="shared" si="9"/>
        <v>60</v>
      </c>
      <c r="O31" s="29">
        <f t="shared" si="5"/>
        <v>0</v>
      </c>
      <c r="P31" s="89">
        <v>2</v>
      </c>
      <c r="Q31" s="65"/>
      <c r="R31" s="66">
        <f t="shared" si="13"/>
        <v>26</v>
      </c>
      <c r="S31" s="66">
        <f t="shared" si="13"/>
        <v>0</v>
      </c>
      <c r="T31" s="89"/>
      <c r="U31" s="65"/>
      <c r="V31" s="66">
        <f t="shared" si="15"/>
        <v>0</v>
      </c>
      <c r="W31" s="67">
        <f t="shared" si="15"/>
        <v>0</v>
      </c>
      <c r="X31" s="68">
        <f t="shared" si="16"/>
        <v>3</v>
      </c>
      <c r="Y31" s="126"/>
      <c r="Z31" s="55">
        <f t="shared" si="11"/>
        <v>86</v>
      </c>
      <c r="AA31" s="168"/>
      <c r="AB31" s="177"/>
      <c r="AC31" s="178"/>
      <c r="AD31" s="38"/>
    </row>
    <row r="32" spans="1:30" ht="29.25" customHeight="1" thickBot="1">
      <c r="A32" s="205" t="s">
        <v>46</v>
      </c>
      <c r="B32" s="70">
        <v>26</v>
      </c>
      <c r="C32" s="132" t="s">
        <v>47</v>
      </c>
      <c r="D32" s="93">
        <v>1</v>
      </c>
      <c r="E32" s="72"/>
      <c r="F32" s="73">
        <f t="shared" si="3"/>
        <v>33</v>
      </c>
      <c r="G32" s="74">
        <f t="shared" si="0"/>
        <v>0</v>
      </c>
      <c r="H32" s="71">
        <v>1</v>
      </c>
      <c r="I32" s="72"/>
      <c r="J32" s="73">
        <f t="shared" si="14"/>
        <v>30</v>
      </c>
      <c r="K32" s="74">
        <f t="shared" si="14"/>
        <v>0</v>
      </c>
      <c r="L32" s="71"/>
      <c r="M32" s="72"/>
      <c r="N32" s="73">
        <f t="shared" si="9"/>
        <v>0</v>
      </c>
      <c r="O32" s="74">
        <f t="shared" si="5"/>
        <v>0</v>
      </c>
      <c r="P32" s="71"/>
      <c r="Q32" s="72"/>
      <c r="R32" s="73">
        <f t="shared" si="13"/>
        <v>0</v>
      </c>
      <c r="S32" s="73">
        <f t="shared" si="13"/>
        <v>0</v>
      </c>
      <c r="T32" s="71"/>
      <c r="U32" s="72"/>
      <c r="V32" s="73">
        <f t="shared" si="15"/>
        <v>0</v>
      </c>
      <c r="W32" s="74">
        <f t="shared" si="15"/>
        <v>0</v>
      </c>
      <c r="X32" s="75">
        <f t="shared" si="16"/>
        <v>2</v>
      </c>
      <c r="Y32" s="76"/>
      <c r="Z32" s="77">
        <f t="shared" si="11"/>
        <v>63</v>
      </c>
      <c r="AA32" s="167">
        <f>SUM(Z32:Z37)</f>
        <v>759</v>
      </c>
      <c r="AB32" s="175">
        <v>750</v>
      </c>
      <c r="AC32" s="176"/>
      <c r="AD32" s="38"/>
    </row>
    <row r="33" spans="1:30" ht="19.5" thickTop="1" thickBot="1">
      <c r="A33" s="206"/>
      <c r="B33" s="98">
        <v>27</v>
      </c>
      <c r="C33" s="30" t="s">
        <v>48</v>
      </c>
      <c r="D33" s="90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7"/>
      <c r="AC33" s="178"/>
      <c r="AD33" s="38"/>
    </row>
    <row r="34" spans="1:30" ht="30" thickTop="1" thickBot="1">
      <c r="A34" s="206"/>
      <c r="B34" s="98">
        <v>28</v>
      </c>
      <c r="C34" s="30" t="s">
        <v>49</v>
      </c>
      <c r="D34" s="90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7"/>
      <c r="AC34" s="178"/>
      <c r="AD34" s="38"/>
    </row>
    <row r="35" spans="1:30" ht="19.5" thickTop="1" thickBot="1">
      <c r="A35" s="206"/>
      <c r="B35" s="98">
        <v>29</v>
      </c>
      <c r="C35" s="30" t="s">
        <v>50</v>
      </c>
      <c r="D35" s="90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7"/>
      <c r="AC35" s="178"/>
      <c r="AD35" s="38"/>
    </row>
    <row r="36" spans="1:30" ht="19.5" thickTop="1" thickBot="1">
      <c r="A36" s="206"/>
      <c r="B36" s="98">
        <v>30</v>
      </c>
      <c r="C36" s="30" t="s">
        <v>51</v>
      </c>
      <c r="D36" s="90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7"/>
      <c r="AC36" s="178"/>
      <c r="AD36" s="38"/>
    </row>
    <row r="37" spans="1:30" ht="19.5" thickTop="1" thickBot="1">
      <c r="A37" s="207"/>
      <c r="B37" s="133">
        <v>31</v>
      </c>
      <c r="C37" s="134" t="s">
        <v>52</v>
      </c>
      <c r="D37" s="94"/>
      <c r="E37" s="80"/>
      <c r="F37" s="81">
        <f t="shared" si="3"/>
        <v>0</v>
      </c>
      <c r="G37" s="82">
        <f t="shared" si="0"/>
        <v>0</v>
      </c>
      <c r="H37" s="79">
        <v>5</v>
      </c>
      <c r="I37" s="80"/>
      <c r="J37" s="81">
        <f t="shared" si="14"/>
        <v>150</v>
      </c>
      <c r="K37" s="82">
        <f t="shared" si="14"/>
        <v>0</v>
      </c>
      <c r="L37" s="79"/>
      <c r="M37" s="80"/>
      <c r="N37" s="81">
        <f t="shared" si="9"/>
        <v>0</v>
      </c>
      <c r="O37" s="82">
        <f t="shared" si="5"/>
        <v>0</v>
      </c>
      <c r="P37" s="79"/>
      <c r="Q37" s="80"/>
      <c r="R37" s="83">
        <f t="shared" si="13"/>
        <v>0</v>
      </c>
      <c r="S37" s="83">
        <f t="shared" si="13"/>
        <v>0</v>
      </c>
      <c r="T37" s="79"/>
      <c r="U37" s="80"/>
      <c r="V37" s="83">
        <f t="shared" si="15"/>
        <v>0</v>
      </c>
      <c r="W37" s="84">
        <f t="shared" si="15"/>
        <v>0</v>
      </c>
      <c r="X37" s="85">
        <f t="shared" si="16"/>
        <v>5</v>
      </c>
      <c r="Y37" s="135"/>
      <c r="Z37" s="87">
        <f t="shared" si="11"/>
        <v>150</v>
      </c>
      <c r="AA37" s="169"/>
      <c r="AB37" s="179"/>
      <c r="AC37" s="180"/>
      <c r="AD37" s="38"/>
    </row>
    <row r="38" spans="1:30" ht="18.75" thickBot="1">
      <c r="B38" s="127">
        <v>32</v>
      </c>
      <c r="C38" s="128" t="s">
        <v>53</v>
      </c>
      <c r="D38" s="129"/>
      <c r="E38" s="130"/>
      <c r="F38" s="33">
        <f t="shared" si="3"/>
        <v>0</v>
      </c>
      <c r="G38" s="34">
        <f t="shared" si="0"/>
        <v>0</v>
      </c>
      <c r="H38" s="131"/>
      <c r="I38" s="130"/>
      <c r="J38" s="33">
        <f t="shared" si="14"/>
        <v>0</v>
      </c>
      <c r="K38" s="33">
        <f t="shared" si="14"/>
        <v>0</v>
      </c>
      <c r="L38" s="131"/>
      <c r="M38" s="130">
        <v>2</v>
      </c>
      <c r="N38" s="33">
        <f t="shared" si="9"/>
        <v>0</v>
      </c>
      <c r="O38" s="33">
        <f t="shared" si="9"/>
        <v>60</v>
      </c>
      <c r="P38" s="131"/>
      <c r="Q38" s="130">
        <v>1</v>
      </c>
      <c r="R38" s="33">
        <f t="shared" si="13"/>
        <v>0</v>
      </c>
      <c r="S38" s="33">
        <f>Q38*15</f>
        <v>15</v>
      </c>
      <c r="T38" s="131"/>
      <c r="U38" s="130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123">
        <f>SUM(U38/2,Q38/2,M38,E38,I38)</f>
        <v>4</v>
      </c>
      <c r="Z38" s="208"/>
      <c r="AA38" s="209"/>
      <c r="AB38" s="121">
        <f>SUM(G38,S38,K38,O38,W38)</f>
        <v>120</v>
      </c>
      <c r="AC38" s="122">
        <v>120</v>
      </c>
      <c r="AD38" s="38"/>
    </row>
    <row r="39" spans="1:30" ht="17.25" thickTop="1" thickBot="1">
      <c r="B39" s="4"/>
      <c r="C39" s="5" t="s">
        <v>54</v>
      </c>
      <c r="D39" s="118">
        <f t="shared" ref="D39" si="17">SUM(D7:D38)</f>
        <v>32</v>
      </c>
      <c r="E39" s="119">
        <f>SUM(E7:E38)</f>
        <v>1</v>
      </c>
      <c r="F39" s="23"/>
      <c r="G39" s="24"/>
      <c r="H39" s="118">
        <f>SUM(H7:H38)</f>
        <v>32</v>
      </c>
      <c r="I39" s="119">
        <f>SUM(I7:I38)</f>
        <v>3</v>
      </c>
      <c r="J39" s="23"/>
      <c r="K39" s="24"/>
      <c r="L39" s="118">
        <f t="shared" ref="L39" si="18">SUM(L7:L38)</f>
        <v>28</v>
      </c>
      <c r="M39" s="119">
        <f>SUM(M7:M38)</f>
        <v>6</v>
      </c>
      <c r="N39" s="23"/>
      <c r="O39" s="24"/>
      <c r="P39" s="118">
        <f>SUM(P7:P38)</f>
        <v>27</v>
      </c>
      <c r="Q39" s="119">
        <f>SUM(Q7:Q38)</f>
        <v>4</v>
      </c>
      <c r="R39" s="23"/>
      <c r="S39" s="24"/>
      <c r="T39" s="118">
        <f t="shared" ref="T39" si="19">SUM(T7:T38)</f>
        <v>19</v>
      </c>
      <c r="U39" s="119">
        <f>SUM(U7:U38)</f>
        <v>12</v>
      </c>
      <c r="V39" s="23"/>
      <c r="W39" s="24"/>
      <c r="X39" s="61">
        <f>SUM(X7:X38)</f>
        <v>115</v>
      </c>
      <c r="Y39" s="1">
        <f>SUM(Y7:Y38)</f>
        <v>18</v>
      </c>
      <c r="Z39" s="194"/>
      <c r="AA39" s="195"/>
      <c r="AB39" s="199">
        <f>SUM(AB7:AB9,AB11:AB12,AB14:AB19,AB38:AB38)</f>
        <v>573</v>
      </c>
      <c r="AC39" s="202">
        <v>540</v>
      </c>
      <c r="AD39" s="38"/>
    </row>
    <row r="40" spans="1:30" ht="17.25" thickTop="1" thickBot="1">
      <c r="B40" s="19"/>
      <c r="C40" s="7" t="s">
        <v>55</v>
      </c>
      <c r="D40" s="183">
        <f>SUM(D39:E39)</f>
        <v>33</v>
      </c>
      <c r="E40" s="184"/>
      <c r="F40" s="25"/>
      <c r="G40" s="24"/>
      <c r="H40" s="183">
        <f>SUM(H39:I39)</f>
        <v>35</v>
      </c>
      <c r="I40" s="184"/>
      <c r="J40" s="25"/>
      <c r="K40" s="24"/>
      <c r="L40" s="183">
        <f>SUM(L39:M39)</f>
        <v>34</v>
      </c>
      <c r="M40" s="184"/>
      <c r="N40" s="25"/>
      <c r="O40" s="24"/>
      <c r="P40" s="183">
        <f>SUM(P39:Q39)</f>
        <v>31</v>
      </c>
      <c r="Q40" s="184"/>
      <c r="R40" s="25"/>
      <c r="S40" s="24"/>
      <c r="T40" s="183">
        <f>SUM(T39:U39)</f>
        <v>31</v>
      </c>
      <c r="U40" s="184"/>
      <c r="V40" s="25"/>
      <c r="W40" s="24"/>
      <c r="X40" s="183">
        <f>SUM(X39:Y39)</f>
        <v>133</v>
      </c>
      <c r="Y40" s="185"/>
      <c r="Z40" s="196"/>
      <c r="AA40" s="195"/>
      <c r="AB40" s="200"/>
      <c r="AC40" s="203"/>
      <c r="AD40" s="38"/>
    </row>
    <row r="41" spans="1:30" ht="17.25" thickTop="1" thickBot="1">
      <c r="B41" s="26"/>
      <c r="C41" s="27" t="s">
        <v>56</v>
      </c>
      <c r="D41" s="183">
        <v>33</v>
      </c>
      <c r="E41" s="184"/>
      <c r="F41" s="28"/>
      <c r="G41" s="29"/>
      <c r="H41" s="183">
        <v>35</v>
      </c>
      <c r="I41" s="184"/>
      <c r="J41" s="17"/>
      <c r="K41" s="18"/>
      <c r="L41" s="183">
        <v>34</v>
      </c>
      <c r="M41" s="184"/>
      <c r="N41" s="17"/>
      <c r="O41" s="18"/>
      <c r="P41" s="183">
        <v>31</v>
      </c>
      <c r="Q41" s="184"/>
      <c r="R41" s="17"/>
      <c r="S41" s="18"/>
      <c r="T41" s="183">
        <v>31</v>
      </c>
      <c r="U41" s="184"/>
      <c r="V41" s="17"/>
      <c r="W41" s="18"/>
      <c r="X41" s="183">
        <f>SUM(D41,H41,L41,P41)</f>
        <v>133</v>
      </c>
      <c r="Y41" s="184"/>
      <c r="Z41" s="197"/>
      <c r="AA41" s="198"/>
      <c r="AB41" s="201"/>
      <c r="AC41" s="204"/>
      <c r="AD41" s="38"/>
    </row>
    <row r="42" spans="1:30" ht="16.5" thickTop="1" thickBot="1">
      <c r="B42" s="191" t="s">
        <v>57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58"/>
      <c r="AA42" s="38"/>
      <c r="AB42" s="38"/>
      <c r="AC42" s="38"/>
      <c r="AD42" s="38"/>
    </row>
    <row r="43" spans="1:30" ht="4.9000000000000004" customHeight="1" thickTop="1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58"/>
      <c r="AA43" s="38"/>
      <c r="AB43" s="38"/>
      <c r="AC43" s="38"/>
      <c r="AD43" s="38"/>
    </row>
    <row r="44" spans="1:30" ht="13.9" customHeight="1">
      <c r="C44" s="110" t="s">
        <v>58</v>
      </c>
      <c r="D44" s="186" t="s">
        <v>59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8"/>
    </row>
    <row r="45" spans="1:30" ht="18.75">
      <c r="C45" s="30" t="s">
        <v>60</v>
      </c>
      <c r="D45" s="111">
        <v>2</v>
      </c>
      <c r="E45" s="112"/>
      <c r="F45" s="112"/>
      <c r="G45" s="112"/>
      <c r="H45" s="111">
        <v>2</v>
      </c>
      <c r="I45" s="112"/>
      <c r="J45" s="112"/>
      <c r="K45" s="112"/>
      <c r="L45" s="111">
        <v>2</v>
      </c>
      <c r="M45" s="112"/>
      <c r="N45" s="112"/>
      <c r="O45" s="112"/>
      <c r="P45" s="111">
        <v>2</v>
      </c>
      <c r="Q45" s="112"/>
      <c r="R45" s="112"/>
      <c r="S45" s="112"/>
      <c r="T45" s="111">
        <v>2</v>
      </c>
      <c r="X45" s="113">
        <f>SUM(T45/2,P45/2,L45,D45,H45)</f>
        <v>8</v>
      </c>
    </row>
    <row r="46" spans="1:30" ht="4.5" customHeight="1"/>
    <row r="47" spans="1:30">
      <c r="D47" s="189" t="s">
        <v>61</v>
      </c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</row>
    <row r="48" spans="1:30" ht="5.25" customHeight="1"/>
    <row r="49" spans="3:29" customFormat="1">
      <c r="C49" s="114" t="s">
        <v>62</v>
      </c>
      <c r="D49" t="s">
        <v>63</v>
      </c>
    </row>
    <row r="50" spans="3:29">
      <c r="C50" s="62" t="s">
        <v>64</v>
      </c>
    </row>
    <row r="51" spans="3:29">
      <c r="C51" s="190" t="s">
        <v>65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</row>
    <row r="52" spans="3:29">
      <c r="C52" s="190" t="s">
        <v>66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</row>
  </sheetData>
  <mergeCells count="46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32:A37"/>
    <mergeCell ref="AA32:AA37"/>
    <mergeCell ref="Z38:AA38"/>
    <mergeCell ref="AB23:AC31"/>
    <mergeCell ref="AB32:AC37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SZKOŁA</dc:creator>
  <cp:keywords/>
  <dc:description/>
  <cp:lastModifiedBy>Dell</cp:lastModifiedBy>
  <cp:revision/>
  <dcterms:created xsi:type="dcterms:W3CDTF">2006-09-22T13:37:00Z</dcterms:created>
  <dcterms:modified xsi:type="dcterms:W3CDTF">2022-09-03T11:07:46Z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