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III aT" sheetId="6" r:id="rId1"/>
    <sheet name="IV aT" sheetId="5" r:id="rId2"/>
  </sheets>
  <calcPr calcId="162913"/>
</workbook>
</file>

<file path=xl/calcChain.xml><?xml version="1.0" encoding="utf-8"?>
<calcChain xmlns="http://schemas.openxmlformats.org/spreadsheetml/2006/main">
  <c r="N37" i="6" l="1"/>
  <c r="AA36" i="6"/>
  <c r="AA24" i="6"/>
  <c r="S40" i="6" l="1"/>
  <c r="W40" i="6"/>
  <c r="O40" i="6"/>
  <c r="X46" i="6"/>
  <c r="X43" i="6"/>
  <c r="U41" i="6"/>
  <c r="T41" i="6"/>
  <c r="Q41" i="6"/>
  <c r="P41" i="6"/>
  <c r="M41" i="6"/>
  <c r="L41" i="6"/>
  <c r="L42" i="6" s="1"/>
  <c r="I41" i="6"/>
  <c r="H41" i="6"/>
  <c r="E41" i="6"/>
  <c r="D41" i="6"/>
  <c r="D42" i="6" s="1"/>
  <c r="Y40" i="6"/>
  <c r="V40" i="6"/>
  <c r="R40" i="6"/>
  <c r="N40" i="6"/>
  <c r="J40" i="6"/>
  <c r="G40" i="6"/>
  <c r="F40" i="6"/>
  <c r="X39" i="6"/>
  <c r="R39" i="6"/>
  <c r="Z39" i="6" s="1"/>
  <c r="X38" i="6"/>
  <c r="N38" i="6"/>
  <c r="J38" i="6"/>
  <c r="X37" i="6"/>
  <c r="Z37" i="6"/>
  <c r="J37" i="6"/>
  <c r="X36" i="6"/>
  <c r="W36" i="6"/>
  <c r="V36" i="6"/>
  <c r="S36" i="6"/>
  <c r="R36" i="6"/>
  <c r="O36" i="6"/>
  <c r="N36" i="6"/>
  <c r="K36" i="6"/>
  <c r="J36" i="6"/>
  <c r="F36" i="6"/>
  <c r="Z36" i="6" s="1"/>
  <c r="X35" i="6"/>
  <c r="W35" i="6"/>
  <c r="V35" i="6"/>
  <c r="S35" i="6"/>
  <c r="R35" i="6"/>
  <c r="O35" i="6"/>
  <c r="N35" i="6"/>
  <c r="K35" i="6"/>
  <c r="J35" i="6"/>
  <c r="G35" i="6"/>
  <c r="F35" i="6"/>
  <c r="Z35" i="6" s="1"/>
  <c r="X34" i="6"/>
  <c r="N34" i="6"/>
  <c r="Z34" i="6" s="1"/>
  <c r="X33" i="6"/>
  <c r="W33" i="6"/>
  <c r="V33" i="6"/>
  <c r="S33" i="6"/>
  <c r="R33" i="6"/>
  <c r="O33" i="6"/>
  <c r="N33" i="6"/>
  <c r="K33" i="6"/>
  <c r="J33" i="6"/>
  <c r="G33" i="6"/>
  <c r="F33" i="6"/>
  <c r="Z33" i="6" s="1"/>
  <c r="X32" i="6"/>
  <c r="W32" i="6"/>
  <c r="V32" i="6"/>
  <c r="S32" i="6"/>
  <c r="R32" i="6"/>
  <c r="O32" i="6"/>
  <c r="N32" i="6"/>
  <c r="K32" i="6"/>
  <c r="J32" i="6"/>
  <c r="Z32" i="6" s="1"/>
  <c r="G32" i="6"/>
  <c r="F32" i="6"/>
  <c r="X31" i="6"/>
  <c r="F31" i="6"/>
  <c r="Z31" i="6" s="1"/>
  <c r="X30" i="6"/>
  <c r="W30" i="6"/>
  <c r="V30" i="6"/>
  <c r="S30" i="6"/>
  <c r="R30" i="6"/>
  <c r="O30" i="6"/>
  <c r="N30" i="6"/>
  <c r="K30" i="6"/>
  <c r="J30" i="6"/>
  <c r="G30" i="6"/>
  <c r="F30" i="6"/>
  <c r="Z30" i="6" s="1"/>
  <c r="X29" i="6"/>
  <c r="F29" i="6"/>
  <c r="Z29" i="6" s="1"/>
  <c r="X28" i="6"/>
  <c r="W28" i="6"/>
  <c r="V28" i="6"/>
  <c r="S28" i="6"/>
  <c r="R28" i="6"/>
  <c r="O28" i="6"/>
  <c r="N28" i="6"/>
  <c r="K28" i="6"/>
  <c r="J28" i="6"/>
  <c r="G28" i="6"/>
  <c r="F28" i="6"/>
  <c r="Z28" i="6" s="1"/>
  <c r="X27" i="6"/>
  <c r="W27" i="6"/>
  <c r="V27" i="6"/>
  <c r="S27" i="6"/>
  <c r="R27" i="6"/>
  <c r="O27" i="6"/>
  <c r="N27" i="6"/>
  <c r="K27" i="6"/>
  <c r="J27" i="6"/>
  <c r="Z27" i="6" s="1"/>
  <c r="G27" i="6"/>
  <c r="F27" i="6"/>
  <c r="X26" i="6"/>
  <c r="J26" i="6"/>
  <c r="Z26" i="6" s="1"/>
  <c r="X25" i="6"/>
  <c r="F25" i="6"/>
  <c r="Z25" i="6" s="1"/>
  <c r="X24" i="6"/>
  <c r="W24" i="6"/>
  <c r="V24" i="6"/>
  <c r="S24" i="6"/>
  <c r="R24" i="6"/>
  <c r="O24" i="6"/>
  <c r="N24" i="6"/>
  <c r="K24" i="6"/>
  <c r="J24" i="6"/>
  <c r="Z24" i="6" s="1"/>
  <c r="G24" i="6"/>
  <c r="F24" i="6"/>
  <c r="Y23" i="6"/>
  <c r="X23" i="6"/>
  <c r="W23" i="6"/>
  <c r="V23" i="6"/>
  <c r="S23" i="6"/>
  <c r="R23" i="6"/>
  <c r="O23" i="6"/>
  <c r="N23" i="6"/>
  <c r="K23" i="6"/>
  <c r="J23" i="6"/>
  <c r="G23" i="6"/>
  <c r="F23" i="6"/>
  <c r="Z23" i="6" s="1"/>
  <c r="Y22" i="6"/>
  <c r="X22" i="6"/>
  <c r="W22" i="6"/>
  <c r="V22" i="6"/>
  <c r="S22" i="6"/>
  <c r="R22" i="6"/>
  <c r="O22" i="6"/>
  <c r="N22" i="6"/>
  <c r="K22" i="6"/>
  <c r="J22" i="6"/>
  <c r="G22" i="6"/>
  <c r="F22" i="6"/>
  <c r="Y21" i="6"/>
  <c r="X21" i="6"/>
  <c r="W21" i="6"/>
  <c r="V21" i="6"/>
  <c r="S21" i="6"/>
  <c r="R21" i="6"/>
  <c r="O21" i="6"/>
  <c r="N21" i="6"/>
  <c r="K21" i="6"/>
  <c r="J21" i="6"/>
  <c r="G21" i="6"/>
  <c r="F21" i="6"/>
  <c r="Z21" i="6" s="1"/>
  <c r="Y20" i="6"/>
  <c r="X20" i="6"/>
  <c r="W20" i="6"/>
  <c r="V20" i="6"/>
  <c r="S20" i="6"/>
  <c r="R20" i="6"/>
  <c r="O20" i="6"/>
  <c r="N20" i="6"/>
  <c r="K20" i="6"/>
  <c r="J20" i="6"/>
  <c r="G20" i="6"/>
  <c r="AB20" i="6" s="1"/>
  <c r="F20" i="6"/>
  <c r="Y19" i="6"/>
  <c r="X19" i="6"/>
  <c r="W19" i="6"/>
  <c r="V19" i="6"/>
  <c r="S19" i="6"/>
  <c r="R19" i="6"/>
  <c r="O19" i="6"/>
  <c r="N19" i="6"/>
  <c r="K19" i="6"/>
  <c r="J19" i="6"/>
  <c r="G19" i="6"/>
  <c r="F19" i="6"/>
  <c r="Z19" i="6" s="1"/>
  <c r="Y18" i="6"/>
  <c r="X18" i="6"/>
  <c r="W18" i="6"/>
  <c r="V18" i="6"/>
  <c r="S18" i="6"/>
  <c r="R18" i="6"/>
  <c r="O18" i="6"/>
  <c r="N18" i="6"/>
  <c r="K18" i="6"/>
  <c r="J18" i="6"/>
  <c r="G18" i="6"/>
  <c r="AB18" i="6" s="1"/>
  <c r="F18" i="6"/>
  <c r="Y17" i="6"/>
  <c r="X17" i="6"/>
  <c r="W17" i="6"/>
  <c r="V17" i="6"/>
  <c r="S17" i="6"/>
  <c r="R17" i="6"/>
  <c r="O17" i="6"/>
  <c r="N17" i="6"/>
  <c r="K17" i="6"/>
  <c r="J17" i="6"/>
  <c r="G17" i="6"/>
  <c r="F17" i="6"/>
  <c r="Z17" i="6" s="1"/>
  <c r="Y16" i="6"/>
  <c r="X16" i="6"/>
  <c r="W16" i="6"/>
  <c r="V16" i="6"/>
  <c r="S16" i="6"/>
  <c r="R16" i="6"/>
  <c r="O16" i="6"/>
  <c r="N16" i="6"/>
  <c r="K16" i="6"/>
  <c r="J16" i="6"/>
  <c r="G16" i="6"/>
  <c r="AB16" i="6" s="1"/>
  <c r="F16" i="6"/>
  <c r="Y15" i="6"/>
  <c r="X15" i="6"/>
  <c r="W15" i="6"/>
  <c r="V15" i="6"/>
  <c r="S15" i="6"/>
  <c r="R15" i="6"/>
  <c r="O15" i="6"/>
  <c r="N15" i="6"/>
  <c r="K15" i="6"/>
  <c r="J15" i="6"/>
  <c r="G15" i="6"/>
  <c r="F15" i="6"/>
  <c r="Z15" i="6" s="1"/>
  <c r="X14" i="6"/>
  <c r="W14" i="6"/>
  <c r="V14" i="6"/>
  <c r="S14" i="6"/>
  <c r="R14" i="6"/>
  <c r="O14" i="6"/>
  <c r="N14" i="6"/>
  <c r="K14" i="6"/>
  <c r="J14" i="6"/>
  <c r="Z14" i="6" s="1"/>
  <c r="G14" i="6"/>
  <c r="AB14" i="6" s="1"/>
  <c r="F14" i="6"/>
  <c r="Y13" i="6"/>
  <c r="X13" i="6"/>
  <c r="W13" i="6"/>
  <c r="V13" i="6"/>
  <c r="S13" i="6"/>
  <c r="R13" i="6"/>
  <c r="O13" i="6"/>
  <c r="N13" i="6"/>
  <c r="K13" i="6"/>
  <c r="J13" i="6"/>
  <c r="G13" i="6"/>
  <c r="F13" i="6"/>
  <c r="Z13" i="6" s="1"/>
  <c r="Y12" i="6"/>
  <c r="X12" i="6"/>
  <c r="W12" i="6"/>
  <c r="V12" i="6"/>
  <c r="S12" i="6"/>
  <c r="R12" i="6"/>
  <c r="O12" i="6"/>
  <c r="N12" i="6"/>
  <c r="K12" i="6"/>
  <c r="J12" i="6"/>
  <c r="G12" i="6"/>
  <c r="AB12" i="6" s="1"/>
  <c r="F12" i="6"/>
  <c r="X11" i="6"/>
  <c r="W11" i="6"/>
  <c r="V11" i="6"/>
  <c r="S11" i="6"/>
  <c r="R11" i="6"/>
  <c r="O11" i="6"/>
  <c r="N11" i="6"/>
  <c r="K11" i="6"/>
  <c r="J11" i="6"/>
  <c r="G11" i="6"/>
  <c r="AB11" i="6" s="1"/>
  <c r="F11" i="6"/>
  <c r="Z11" i="6" s="1"/>
  <c r="Y10" i="6"/>
  <c r="W10" i="6"/>
  <c r="V10" i="6"/>
  <c r="S10" i="6"/>
  <c r="R10" i="6"/>
  <c r="O10" i="6"/>
  <c r="K10" i="6"/>
  <c r="J10" i="6"/>
  <c r="G10" i="6"/>
  <c r="F10" i="6"/>
  <c r="Y9" i="6"/>
  <c r="X9" i="6"/>
  <c r="W9" i="6"/>
  <c r="V9" i="6"/>
  <c r="S9" i="6"/>
  <c r="R9" i="6"/>
  <c r="O9" i="6"/>
  <c r="K9" i="6"/>
  <c r="J9" i="6"/>
  <c r="G9" i="6"/>
  <c r="F9" i="6"/>
  <c r="Y8" i="6"/>
  <c r="X8" i="6"/>
  <c r="W8" i="6"/>
  <c r="V8" i="6"/>
  <c r="S8" i="6"/>
  <c r="R8" i="6"/>
  <c r="Z8" i="6" s="1"/>
  <c r="O8" i="6"/>
  <c r="K8" i="6"/>
  <c r="J8" i="6"/>
  <c r="G8" i="6"/>
  <c r="F8" i="6"/>
  <c r="AB15" i="6" l="1"/>
  <c r="AB19" i="6"/>
  <c r="AB8" i="6"/>
  <c r="AB17" i="6"/>
  <c r="Y41" i="6"/>
  <c r="Z9" i="6"/>
  <c r="T42" i="6"/>
  <c r="X41" i="6"/>
  <c r="X42" i="6" s="1"/>
  <c r="AB13" i="6"/>
  <c r="Z12" i="6"/>
  <c r="Z16" i="6"/>
  <c r="Z18" i="6"/>
  <c r="Z20" i="6"/>
  <c r="Z22" i="6"/>
  <c r="H42" i="6"/>
  <c r="AB9" i="6"/>
  <c r="AB10" i="6"/>
  <c r="Z38" i="6"/>
  <c r="P42" i="6"/>
  <c r="AB40" i="6"/>
  <c r="AB41" i="6" l="1"/>
  <c r="Z26" i="5"/>
  <c r="J26" i="5"/>
  <c r="N34" i="5"/>
  <c r="Z34" i="5" s="1"/>
  <c r="X46" i="5" l="1"/>
  <c r="X43" i="5"/>
  <c r="U41" i="5"/>
  <c r="T41" i="5"/>
  <c r="Q41" i="5"/>
  <c r="P41" i="5"/>
  <c r="M41" i="5"/>
  <c r="L41" i="5"/>
  <c r="L42" i="5" s="1"/>
  <c r="I41" i="5"/>
  <c r="H41" i="5"/>
  <c r="E41" i="5"/>
  <c r="D41" i="5"/>
  <c r="Y40" i="5"/>
  <c r="V40" i="5"/>
  <c r="R40" i="5"/>
  <c r="N40" i="5"/>
  <c r="J40" i="5"/>
  <c r="G40" i="5"/>
  <c r="AB40" i="5" s="1"/>
  <c r="F40" i="5"/>
  <c r="X39" i="5"/>
  <c r="R39" i="5"/>
  <c r="Z39" i="5" s="1"/>
  <c r="X38" i="5"/>
  <c r="N38" i="5"/>
  <c r="J38" i="5"/>
  <c r="X37" i="5"/>
  <c r="N37" i="5"/>
  <c r="J37" i="5"/>
  <c r="Z37" i="5" s="1"/>
  <c r="X36" i="5"/>
  <c r="W36" i="5"/>
  <c r="V36" i="5"/>
  <c r="S36" i="5"/>
  <c r="R36" i="5"/>
  <c r="O36" i="5"/>
  <c r="N36" i="5"/>
  <c r="K36" i="5"/>
  <c r="J36" i="5"/>
  <c r="F36" i="5"/>
  <c r="X35" i="5"/>
  <c r="W35" i="5"/>
  <c r="V35" i="5"/>
  <c r="S35" i="5"/>
  <c r="R35" i="5"/>
  <c r="O35" i="5"/>
  <c r="N35" i="5"/>
  <c r="K35" i="5"/>
  <c r="J35" i="5"/>
  <c r="Z35" i="5" s="1"/>
  <c r="G35" i="5"/>
  <c r="F35" i="5"/>
  <c r="X34" i="5"/>
  <c r="X33" i="5"/>
  <c r="W33" i="5"/>
  <c r="V33" i="5"/>
  <c r="S33" i="5"/>
  <c r="R33" i="5"/>
  <c r="O33" i="5"/>
  <c r="N33" i="5"/>
  <c r="K33" i="5"/>
  <c r="J33" i="5"/>
  <c r="G33" i="5"/>
  <c r="F33" i="5"/>
  <c r="X32" i="5"/>
  <c r="W32" i="5"/>
  <c r="V32" i="5"/>
  <c r="S32" i="5"/>
  <c r="R32" i="5"/>
  <c r="O32" i="5"/>
  <c r="N32" i="5"/>
  <c r="K32" i="5"/>
  <c r="J32" i="5"/>
  <c r="G32" i="5"/>
  <c r="F32" i="5"/>
  <c r="X31" i="5"/>
  <c r="F31" i="5"/>
  <c r="Z31" i="5" s="1"/>
  <c r="X30" i="5"/>
  <c r="W30" i="5"/>
  <c r="V30" i="5"/>
  <c r="S30" i="5"/>
  <c r="R30" i="5"/>
  <c r="O30" i="5"/>
  <c r="N30" i="5"/>
  <c r="K30" i="5"/>
  <c r="J30" i="5"/>
  <c r="G30" i="5"/>
  <c r="F30" i="5"/>
  <c r="X29" i="5"/>
  <c r="F29" i="5"/>
  <c r="Z29" i="5" s="1"/>
  <c r="X28" i="5"/>
  <c r="W28" i="5"/>
  <c r="V28" i="5"/>
  <c r="S28" i="5"/>
  <c r="R28" i="5"/>
  <c r="O28" i="5"/>
  <c r="N28" i="5"/>
  <c r="K28" i="5"/>
  <c r="J28" i="5"/>
  <c r="G28" i="5"/>
  <c r="F28" i="5"/>
  <c r="Z28" i="5" s="1"/>
  <c r="X27" i="5"/>
  <c r="W27" i="5"/>
  <c r="V27" i="5"/>
  <c r="S27" i="5"/>
  <c r="R27" i="5"/>
  <c r="O27" i="5"/>
  <c r="N27" i="5"/>
  <c r="K27" i="5"/>
  <c r="J27" i="5"/>
  <c r="G27" i="5"/>
  <c r="F27" i="5"/>
  <c r="X26" i="5"/>
  <c r="X25" i="5"/>
  <c r="F25" i="5"/>
  <c r="Z25" i="5" s="1"/>
  <c r="X24" i="5"/>
  <c r="W24" i="5"/>
  <c r="V24" i="5"/>
  <c r="S24" i="5"/>
  <c r="R24" i="5"/>
  <c r="O24" i="5"/>
  <c r="N24" i="5"/>
  <c r="K24" i="5"/>
  <c r="J24" i="5"/>
  <c r="G24" i="5"/>
  <c r="F24" i="5"/>
  <c r="Z24" i="5" s="1"/>
  <c r="Y23" i="5"/>
  <c r="X23" i="5"/>
  <c r="W23" i="5"/>
  <c r="V23" i="5"/>
  <c r="S23" i="5"/>
  <c r="R23" i="5"/>
  <c r="O23" i="5"/>
  <c r="N23" i="5"/>
  <c r="K23" i="5"/>
  <c r="J23" i="5"/>
  <c r="G23" i="5"/>
  <c r="F23" i="5"/>
  <c r="Y22" i="5"/>
  <c r="X22" i="5"/>
  <c r="W22" i="5"/>
  <c r="V22" i="5"/>
  <c r="S22" i="5"/>
  <c r="R22" i="5"/>
  <c r="O22" i="5"/>
  <c r="N22" i="5"/>
  <c r="K22" i="5"/>
  <c r="J22" i="5"/>
  <c r="G22" i="5"/>
  <c r="F22" i="5"/>
  <c r="Y21" i="5"/>
  <c r="X21" i="5"/>
  <c r="W21" i="5"/>
  <c r="V21" i="5"/>
  <c r="S21" i="5"/>
  <c r="R21" i="5"/>
  <c r="O21" i="5"/>
  <c r="N21" i="5"/>
  <c r="K21" i="5"/>
  <c r="J21" i="5"/>
  <c r="G21" i="5"/>
  <c r="F21" i="5"/>
  <c r="Y20" i="5"/>
  <c r="X20" i="5"/>
  <c r="W20" i="5"/>
  <c r="V20" i="5"/>
  <c r="S20" i="5"/>
  <c r="R20" i="5"/>
  <c r="O20" i="5"/>
  <c r="N20" i="5"/>
  <c r="K20" i="5"/>
  <c r="J20" i="5"/>
  <c r="G20" i="5"/>
  <c r="F20" i="5"/>
  <c r="Y19" i="5"/>
  <c r="X19" i="5"/>
  <c r="W19" i="5"/>
  <c r="V19" i="5"/>
  <c r="S19" i="5"/>
  <c r="R19" i="5"/>
  <c r="O19" i="5"/>
  <c r="N19" i="5"/>
  <c r="K19" i="5"/>
  <c r="J19" i="5"/>
  <c r="G19" i="5"/>
  <c r="AB19" i="5" s="1"/>
  <c r="F19" i="5"/>
  <c r="Y18" i="5"/>
  <c r="X18" i="5"/>
  <c r="W18" i="5"/>
  <c r="V18" i="5"/>
  <c r="S18" i="5"/>
  <c r="R18" i="5"/>
  <c r="O18" i="5"/>
  <c r="N18" i="5"/>
  <c r="K18" i="5"/>
  <c r="J18" i="5"/>
  <c r="G18" i="5"/>
  <c r="F18" i="5"/>
  <c r="Y17" i="5"/>
  <c r="X17" i="5"/>
  <c r="W17" i="5"/>
  <c r="V17" i="5"/>
  <c r="S17" i="5"/>
  <c r="R17" i="5"/>
  <c r="O17" i="5"/>
  <c r="N17" i="5"/>
  <c r="K17" i="5"/>
  <c r="J17" i="5"/>
  <c r="G17" i="5"/>
  <c r="AB17" i="5" s="1"/>
  <c r="F17" i="5"/>
  <c r="Y16" i="5"/>
  <c r="X16" i="5"/>
  <c r="W16" i="5"/>
  <c r="V16" i="5"/>
  <c r="S16" i="5"/>
  <c r="R16" i="5"/>
  <c r="O16" i="5"/>
  <c r="N16" i="5"/>
  <c r="K16" i="5"/>
  <c r="J16" i="5"/>
  <c r="G16" i="5"/>
  <c r="F16" i="5"/>
  <c r="Y15" i="5"/>
  <c r="X15" i="5"/>
  <c r="W15" i="5"/>
  <c r="V15" i="5"/>
  <c r="S15" i="5"/>
  <c r="R15" i="5"/>
  <c r="O15" i="5"/>
  <c r="N15" i="5"/>
  <c r="K15" i="5"/>
  <c r="J15" i="5"/>
  <c r="G15" i="5"/>
  <c r="AB15" i="5" s="1"/>
  <c r="F15" i="5"/>
  <c r="X14" i="5"/>
  <c r="W14" i="5"/>
  <c r="V14" i="5"/>
  <c r="S14" i="5"/>
  <c r="R14" i="5"/>
  <c r="O14" i="5"/>
  <c r="N14" i="5"/>
  <c r="K14" i="5"/>
  <c r="J14" i="5"/>
  <c r="G14" i="5"/>
  <c r="F14" i="5"/>
  <c r="Y13" i="5"/>
  <c r="X13" i="5"/>
  <c r="W13" i="5"/>
  <c r="V13" i="5"/>
  <c r="S13" i="5"/>
  <c r="R13" i="5"/>
  <c r="O13" i="5"/>
  <c r="N13" i="5"/>
  <c r="K13" i="5"/>
  <c r="J13" i="5"/>
  <c r="G13" i="5"/>
  <c r="AB13" i="5" s="1"/>
  <c r="F13" i="5"/>
  <c r="Z13" i="5" s="1"/>
  <c r="Y12" i="5"/>
  <c r="X12" i="5"/>
  <c r="W12" i="5"/>
  <c r="V12" i="5"/>
  <c r="S12" i="5"/>
  <c r="R12" i="5"/>
  <c r="O12" i="5"/>
  <c r="N12" i="5"/>
  <c r="K12" i="5"/>
  <c r="J12" i="5"/>
  <c r="G12" i="5"/>
  <c r="F12" i="5"/>
  <c r="X11" i="5"/>
  <c r="W11" i="5"/>
  <c r="V11" i="5"/>
  <c r="S11" i="5"/>
  <c r="R11" i="5"/>
  <c r="O11" i="5"/>
  <c r="N11" i="5"/>
  <c r="K11" i="5"/>
  <c r="J11" i="5"/>
  <c r="G11" i="5"/>
  <c r="F11" i="5"/>
  <c r="Z11" i="5" s="1"/>
  <c r="Y10" i="5"/>
  <c r="W10" i="5"/>
  <c r="V10" i="5"/>
  <c r="S10" i="5"/>
  <c r="R10" i="5"/>
  <c r="O10" i="5"/>
  <c r="K10" i="5"/>
  <c r="J10" i="5"/>
  <c r="G10" i="5"/>
  <c r="AB10" i="5" s="1"/>
  <c r="F10" i="5"/>
  <c r="Y9" i="5"/>
  <c r="X9" i="5"/>
  <c r="W9" i="5"/>
  <c r="V9" i="5"/>
  <c r="S9" i="5"/>
  <c r="R9" i="5"/>
  <c r="O9" i="5"/>
  <c r="AB9" i="5" s="1"/>
  <c r="K9" i="5"/>
  <c r="J9" i="5"/>
  <c r="G9" i="5"/>
  <c r="F9" i="5"/>
  <c r="Y8" i="5"/>
  <c r="X8" i="5"/>
  <c r="W8" i="5"/>
  <c r="V8" i="5"/>
  <c r="S8" i="5"/>
  <c r="R8" i="5"/>
  <c r="O8" i="5"/>
  <c r="K8" i="5"/>
  <c r="J8" i="5"/>
  <c r="G8" i="5"/>
  <c r="F8" i="5"/>
  <c r="Z8" i="5" s="1"/>
  <c r="AB8" i="5" l="1"/>
  <c r="AB11" i="5"/>
  <c r="Z27" i="5"/>
  <c r="Z30" i="5"/>
  <c r="Z33" i="5"/>
  <c r="Z36" i="5"/>
  <c r="X41" i="5"/>
  <c r="Z16" i="5"/>
  <c r="Z18" i="5"/>
  <c r="Z20" i="5"/>
  <c r="Z22" i="5"/>
  <c r="Z9" i="5"/>
  <c r="Z12" i="5"/>
  <c r="Z14" i="5"/>
  <c r="AB18" i="5"/>
  <c r="AB20" i="5"/>
  <c r="AB14" i="5"/>
  <c r="AB12" i="5"/>
  <c r="Z15" i="5"/>
  <c r="Z17" i="5"/>
  <c r="Z19" i="5"/>
  <c r="Z21" i="5"/>
  <c r="Z23" i="5"/>
  <c r="Z32" i="5"/>
  <c r="Z38" i="5"/>
  <c r="T42" i="5"/>
  <c r="P42" i="5"/>
  <c r="AB16" i="5"/>
  <c r="H42" i="5"/>
  <c r="Y41" i="5"/>
  <c r="D42" i="5"/>
  <c r="X42" i="5"/>
  <c r="AB41" i="5" l="1"/>
</calcChain>
</file>

<file path=xl/sharedStrings.xml><?xml version="1.0" encoding="utf-8"?>
<sst xmlns="http://schemas.openxmlformats.org/spreadsheetml/2006/main" count="180" uniqueCount="74">
  <si>
    <t>SZKOLNY PLAN NAUCZANIA</t>
  </si>
  <si>
    <t>klasa I</t>
  </si>
  <si>
    <t>klasa II</t>
  </si>
  <si>
    <t>klasa III</t>
  </si>
  <si>
    <t>klasa IV     I sem</t>
  </si>
  <si>
    <t>klasa IV     II sem</t>
  </si>
  <si>
    <t>RAZEM</t>
  </si>
  <si>
    <t>2018/2019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</si>
  <si>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</si>
  <si>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</si>
  <si>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</si>
  <si>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</si>
  <si>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</si>
  <si>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</si>
  <si>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</si>
  <si>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</si>
  <si>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</si>
  <si>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</si>
  <si>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</si>
  <si>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</si>
  <si>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rosyjski /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</si>
  <si>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</si>
  <si>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</si>
  <si>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</si>
  <si>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</si>
  <si>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</si>
  <si>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</si>
  <si>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</si>
  <si>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</si>
  <si>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</si>
  <si>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</si>
  <si>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</si>
  <si>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</si>
  <si>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</si>
  <si>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Przepisy ruchu drogowego w zakresie kategorii T i B</t>
  </si>
  <si>
    <t>Podstawy konstrukcji maszyn</t>
  </si>
  <si>
    <t>Pojazdy rolnicze</t>
  </si>
  <si>
    <t>Maszyny rolnicze</t>
  </si>
  <si>
    <t>Obróbka materiałów</t>
  </si>
  <si>
    <t>Eksploatacja pojazdów rolniczych</t>
  </si>
  <si>
    <t>Eksploatacja maszyn rolniczych</t>
  </si>
  <si>
    <t>Historia i społeczeństwo</t>
  </si>
  <si>
    <t>Razem</t>
  </si>
  <si>
    <t>Łącznie</t>
  </si>
  <si>
    <t>tygodniowo wg rozporządzenia</t>
  </si>
  <si>
    <t>RELIGIA</t>
  </si>
  <si>
    <t>nauka jazdy samochodem  -  30 godzin na ucznia w klasie III</t>
  </si>
  <si>
    <t>nauka jazdy ciągnikiem rolniczym z przyczepą  -  20 godzin na ucznia w klasie III</t>
  </si>
  <si>
    <t>2019/2020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</si>
  <si>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</si>
  <si>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TECHNIK  MECHANIZACJI  ROLNICTWA I AGROTRONIKI (311515)</t>
  </si>
  <si>
    <t>Wychowanie do życia w rodzinie</t>
  </si>
  <si>
    <t>w klasie I, II i III po 14 godzin w ciągu roku</t>
  </si>
  <si>
    <t>2020/2021</t>
  </si>
  <si>
    <t>Eksploatacja systemów agrotronicznych</t>
  </si>
  <si>
    <t>Użytkowanie i obsługa systemów mechatronicznych w rolnictwie</t>
  </si>
  <si>
    <t>Język angielski zawodowy</t>
  </si>
  <si>
    <t>Bezpieczeństwo i higiena pracy</t>
  </si>
  <si>
    <t>Komunikacja społeczna i praca w zespole</t>
  </si>
  <si>
    <t>Działalność gospodarcza</t>
  </si>
  <si>
    <t>Rysunek techniczny</t>
  </si>
  <si>
    <t>Podstawy rolnictwa</t>
  </si>
  <si>
    <t>Podstawy elektrotechniki i elektroniki</t>
  </si>
  <si>
    <t>praktyka zawodowa  -  po 4 tygodnie w klasie II i III</t>
  </si>
  <si>
    <t>2021/2022</t>
  </si>
  <si>
    <t>2022/2023</t>
  </si>
  <si>
    <t>Kwalifikacja ROL.02 "Eksploatacja pojazdów, maszyn, urządzeń i narzędzi stosowanych w rolnictwie"  koniec klasy III</t>
  </si>
  <si>
    <t>Kwalifikacja ROL.08 "Eksploatacja systemów mechatronicznych w rolnictwie" po I semestrze klasy IV</t>
  </si>
  <si>
    <r>
      <rPr>
        <b/>
        <sz val="20"/>
        <rFont val="Arial"/>
        <family val="2"/>
        <charset val="238"/>
      </rPr>
      <t>III AT</t>
    </r>
    <r>
      <rPr>
        <b/>
        <sz val="18"/>
        <rFont val="Arial"/>
        <family val="2"/>
        <charset val="238"/>
      </rPr>
      <t xml:space="preserve">   (2021/2022)</t>
    </r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</si>
  <si>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(2021/2022)</t>
    </r>
  </si>
  <si>
    <t>22 marzec 2021 r.</t>
  </si>
  <si>
    <t>Kwalifikacja MG.03 "Eksploatacja pojazdów, maszyn, urządzeń i narzędzi stosowanych w rolnictwie"  koniec klasy III</t>
  </si>
  <si>
    <t>Kwalifikacja MG.42 "Eksploatacja systemów mechatronicznych w rolnictwie" po I semestrze klasy IV</t>
  </si>
  <si>
    <t>Język niemiecki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</si>
</sst>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37">
    <xf numFmtId="0" fontId="0" fillId="0" borderId="0" xfId="0"/>
    <xf numFmtId="0" fontId="1" fillId="2" borderId="0" xfId="0" applyFont="1" applyFill="1"/>
    <xf numFmtId="0" fontId="4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6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21" xfId="0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2" borderId="21" xfId="0" applyNumberFormat="1" applyFont="1" applyFill="1" applyBorder="1" applyAlignment="1"/>
    <xf numFmtId="0" fontId="11" fillId="2" borderId="0" xfId="0" applyFont="1" applyFill="1"/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1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13" fillId="2" borderId="28" xfId="0" applyFont="1" applyFill="1" applyBorder="1"/>
    <xf numFmtId="0" fontId="13" fillId="2" borderId="22" xfId="0" applyFont="1" applyFill="1" applyBorder="1"/>
    <xf numFmtId="0" fontId="13" fillId="2" borderId="14" xfId="0" applyFont="1" applyFill="1" applyBorder="1"/>
    <xf numFmtId="0" fontId="3" fillId="2" borderId="27" xfId="0" applyFont="1" applyFill="1" applyBorder="1"/>
    <xf numFmtId="0" fontId="3" fillId="2" borderId="2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1" fontId="5" fillId="2" borderId="50" xfId="0" applyNumberFormat="1" applyFont="1" applyFill="1" applyBorder="1" applyAlignment="1">
      <alignment horizontal="center" vertical="center"/>
    </xf>
    <xf numFmtId="0" fontId="3" fillId="2" borderId="52" xfId="0" applyFont="1" applyFill="1" applyBorder="1"/>
    <xf numFmtId="0" fontId="6" fillId="2" borderId="36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54" xfId="0" applyFont="1" applyFill="1" applyBorder="1"/>
    <xf numFmtId="0" fontId="3" fillId="2" borderId="55" xfId="0" applyFont="1" applyFill="1" applyBorder="1" applyAlignment="1">
      <alignment vertical="center" wrapText="1"/>
    </xf>
    <xf numFmtId="0" fontId="6" fillId="2" borderId="56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1" fontId="5" fillId="2" borderId="61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13" fillId="2" borderId="6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10" fillId="2" borderId="25" xfId="0" applyFont="1" applyFill="1" applyBorder="1" applyAlignment="1">
      <alignment vertical="center"/>
    </xf>
    <xf numFmtId="0" fontId="13" fillId="2" borderId="67" xfId="0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9" fillId="0" borderId="0" xfId="0" applyFont="1" applyAlignment="1"/>
    <xf numFmtId="0" fontId="18" fillId="0" borderId="69" xfId="0" applyFont="1" applyBorder="1" applyAlignment="1"/>
    <xf numFmtId="0" fontId="18" fillId="0" borderId="32" xfId="0" applyFont="1" applyBorder="1" applyAlignment="1"/>
    <xf numFmtId="0" fontId="13" fillId="2" borderId="39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3" fillId="2" borderId="71" xfId="0" applyFont="1" applyFill="1" applyBorder="1"/>
    <xf numFmtId="0" fontId="3" fillId="2" borderId="72" xfId="0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3" fillId="2" borderId="76" xfId="0" applyFont="1" applyFill="1" applyBorder="1" applyAlignment="1">
      <alignment vertical="center" wrapText="1"/>
    </xf>
    <xf numFmtId="0" fontId="3" fillId="2" borderId="77" xfId="0" applyFont="1" applyFill="1" applyBorder="1" applyAlignment="1">
      <alignment vertical="center" wrapText="1"/>
    </xf>
    <xf numFmtId="0" fontId="3" fillId="2" borderId="78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/>
    </xf>
    <xf numFmtId="0" fontId="3" fillId="2" borderId="79" xfId="0" applyFont="1" applyFill="1" applyBorder="1"/>
    <xf numFmtId="0" fontId="3" fillId="2" borderId="8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74" xfId="0" applyFont="1" applyFill="1" applyBorder="1" applyAlignment="1">
      <alignment horizontal="center"/>
    </xf>
    <xf numFmtId="0" fontId="13" fillId="2" borderId="81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/>
    </xf>
    <xf numFmtId="0" fontId="6" fillId="2" borderId="84" xfId="0" applyFont="1" applyFill="1" applyBorder="1" applyAlignment="1">
      <alignment horizontal="center"/>
    </xf>
    <xf numFmtId="0" fontId="13" fillId="2" borderId="85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13" fillId="2" borderId="86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13" fillId="2" borderId="75" xfId="0" applyFont="1" applyFill="1" applyBorder="1" applyAlignment="1">
      <alignment horizontal="center"/>
    </xf>
    <xf numFmtId="0" fontId="13" fillId="2" borderId="88" xfId="0" applyFont="1" applyFill="1" applyBorder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13" fillId="2" borderId="90" xfId="0" applyFont="1" applyFill="1" applyBorder="1" applyAlignment="1">
      <alignment horizontal="center"/>
    </xf>
    <xf numFmtId="1" fontId="5" fillId="2" borderId="87" xfId="0" applyNumberFormat="1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1" fontId="5" fillId="2" borderId="49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58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1" fontId="13" fillId="2" borderId="91" xfId="0" applyNumberFormat="1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 wrapText="1"/>
    </xf>
    <xf numFmtId="1" fontId="13" fillId="2" borderId="34" xfId="0" applyNumberFormat="1" applyFont="1" applyFill="1" applyBorder="1" applyAlignment="1">
      <alignment horizontal="center" vertical="center" wrapText="1"/>
    </xf>
    <xf numFmtId="1" fontId="13" fillId="2" borderId="36" xfId="0" applyNumberFormat="1" applyFont="1" applyFill="1" applyBorder="1" applyAlignment="1">
      <alignment horizontal="center" vertical="center" wrapText="1"/>
    </xf>
    <xf numFmtId="1" fontId="13" fillId="2" borderId="59" xfId="0" applyNumberFormat="1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/>
    </xf>
    <xf numFmtId="0" fontId="16" fillId="2" borderId="94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16" fillId="2" borderId="95" xfId="0" applyFont="1" applyFill="1" applyBorder="1" applyAlignment="1">
      <alignment horizontal="center"/>
    </xf>
    <xf numFmtId="0" fontId="16" fillId="2" borderId="96" xfId="0" applyFont="1" applyFill="1" applyBorder="1" applyAlignment="1">
      <alignment horizontal="center"/>
    </xf>
    <xf numFmtId="0" fontId="16" fillId="2" borderId="9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" fontId="17" fillId="2" borderId="51" xfId="0" applyNumberFormat="1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69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 x14ac:dyDescent="0.3">
      <c r="C1" s="2" t="s">
        <v>0</v>
      </c>
    </row>
    <row r="2" spans="2:30" ht="19.5" thickTop="1" thickBot="1" x14ac:dyDescent="0.3">
      <c r="B2" s="3">
        <v>1</v>
      </c>
      <c r="C2" s="161" t="s">
        <v>50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  <c r="AD2" s="4"/>
    </row>
    <row r="3" spans="2:30" ht="27.75" thickTop="1" thickBot="1" x14ac:dyDescent="0.3">
      <c r="B3" s="5"/>
      <c r="C3" s="6" t="s">
        <v>68</v>
      </c>
      <c r="D3" s="164" t="s">
        <v>1</v>
      </c>
      <c r="E3" s="165"/>
      <c r="F3" s="165"/>
      <c r="G3" s="166"/>
      <c r="H3" s="167" t="s">
        <v>2</v>
      </c>
      <c r="I3" s="168"/>
      <c r="J3" s="168"/>
      <c r="K3" s="169"/>
      <c r="L3" s="167" t="s">
        <v>3</v>
      </c>
      <c r="M3" s="168"/>
      <c r="N3" s="168"/>
      <c r="O3" s="169"/>
      <c r="P3" s="167" t="s">
        <v>4</v>
      </c>
      <c r="Q3" s="168"/>
      <c r="R3" s="168"/>
      <c r="S3" s="169"/>
      <c r="T3" s="167" t="s">
        <v>5</v>
      </c>
      <c r="U3" s="168"/>
      <c r="V3" s="168"/>
      <c r="W3" s="169"/>
      <c r="X3" s="170" t="s">
        <v>6</v>
      </c>
      <c r="Y3" s="171"/>
      <c r="Z3" s="171"/>
      <c r="AA3" s="171"/>
      <c r="AB3" s="171"/>
      <c r="AC3" s="172"/>
      <c r="AD3" s="7"/>
    </row>
    <row r="4" spans="2:30" ht="16.5" thickTop="1" thickBot="1" x14ac:dyDescent="0.3">
      <c r="B4" s="8"/>
      <c r="C4" s="9"/>
      <c r="D4" s="173" t="s">
        <v>48</v>
      </c>
      <c r="E4" s="174"/>
      <c r="F4" s="174"/>
      <c r="G4" s="175"/>
      <c r="H4" s="176" t="s">
        <v>53</v>
      </c>
      <c r="I4" s="177"/>
      <c r="J4" s="177"/>
      <c r="K4" s="178"/>
      <c r="L4" s="176" t="s">
        <v>64</v>
      </c>
      <c r="M4" s="177"/>
      <c r="N4" s="177"/>
      <c r="O4" s="178"/>
      <c r="P4" s="176" t="s">
        <v>65</v>
      </c>
      <c r="Q4" s="177"/>
      <c r="R4" s="177"/>
      <c r="S4" s="177"/>
      <c r="T4" s="177"/>
      <c r="U4" s="177"/>
      <c r="V4" s="177"/>
      <c r="W4" s="178"/>
      <c r="X4" s="10"/>
      <c r="Y4" s="11"/>
      <c r="Z4" s="11"/>
      <c r="AA4" s="11"/>
      <c r="AB4" s="11"/>
      <c r="AC4" s="12"/>
      <c r="AD4" s="7"/>
    </row>
    <row r="5" spans="2:30" ht="15.75" thickTop="1" x14ac:dyDescent="0.25">
      <c r="B5" s="13" t="s">
        <v>8</v>
      </c>
      <c r="C5" s="14" t="s">
        <v>9</v>
      </c>
      <c r="D5" s="15" t="s">
        <v>10</v>
      </c>
      <c r="E5" s="16" t="s">
        <v>11</v>
      </c>
      <c r="F5" s="16" t="s">
        <v>12</v>
      </c>
      <c r="G5" s="17" t="s">
        <v>13</v>
      </c>
      <c r="H5" s="15" t="s">
        <v>10</v>
      </c>
      <c r="I5" s="16" t="s">
        <v>11</v>
      </c>
      <c r="J5" s="16" t="s">
        <v>12</v>
      </c>
      <c r="K5" s="17" t="s">
        <v>13</v>
      </c>
      <c r="L5" s="15" t="s">
        <v>10</v>
      </c>
      <c r="M5" s="16" t="s">
        <v>11</v>
      </c>
      <c r="N5" s="16" t="s">
        <v>12</v>
      </c>
      <c r="O5" s="17" t="s">
        <v>13</v>
      </c>
      <c r="P5" s="15" t="s">
        <v>10</v>
      </c>
      <c r="Q5" s="16" t="s">
        <v>11</v>
      </c>
      <c r="R5" s="16" t="s">
        <v>12</v>
      </c>
      <c r="S5" s="17" t="s">
        <v>13</v>
      </c>
      <c r="T5" s="15" t="s">
        <v>10</v>
      </c>
      <c r="U5" s="16" t="s">
        <v>11</v>
      </c>
      <c r="V5" s="16" t="s">
        <v>12</v>
      </c>
      <c r="W5" s="17" t="s">
        <v>13</v>
      </c>
      <c r="X5" s="151" t="s">
        <v>10</v>
      </c>
      <c r="Y5" s="152" t="s">
        <v>11</v>
      </c>
      <c r="Z5" s="18" t="s">
        <v>10</v>
      </c>
      <c r="AA5" s="159" t="s">
        <v>14</v>
      </c>
      <c r="AB5" s="151" t="s">
        <v>11</v>
      </c>
      <c r="AC5" s="159" t="s">
        <v>14</v>
      </c>
      <c r="AD5" s="19"/>
    </row>
    <row r="6" spans="2:30" x14ac:dyDescent="0.25">
      <c r="B6" s="20"/>
      <c r="C6" s="14" t="s">
        <v>15</v>
      </c>
      <c r="D6" s="21"/>
      <c r="E6" s="22"/>
      <c r="F6" s="22"/>
      <c r="G6" s="23"/>
      <c r="H6" s="21"/>
      <c r="I6" s="22"/>
      <c r="J6" s="22"/>
      <c r="K6" s="23"/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 t="s">
        <v>16</v>
      </c>
      <c r="Y6" s="23" t="s">
        <v>17</v>
      </c>
      <c r="Z6" s="24"/>
      <c r="AA6" s="160"/>
      <c r="AB6" s="21"/>
      <c r="AC6" s="160"/>
      <c r="AD6" s="25"/>
    </row>
    <row r="7" spans="2:30" ht="15.75" thickBot="1" x14ac:dyDescent="0.3">
      <c r="B7" s="26">
        <v>1</v>
      </c>
      <c r="C7" s="27">
        <v>2</v>
      </c>
      <c r="D7" s="26">
        <v>3</v>
      </c>
      <c r="E7" s="28">
        <v>4</v>
      </c>
      <c r="F7" s="28">
        <v>5</v>
      </c>
      <c r="G7" s="29">
        <v>6</v>
      </c>
      <c r="H7" s="26">
        <v>5</v>
      </c>
      <c r="I7" s="28">
        <v>6</v>
      </c>
      <c r="J7" s="28">
        <v>9</v>
      </c>
      <c r="K7" s="29">
        <v>10</v>
      </c>
      <c r="L7" s="26">
        <v>7</v>
      </c>
      <c r="M7" s="28">
        <v>8</v>
      </c>
      <c r="N7" s="28">
        <v>9</v>
      </c>
      <c r="O7" s="29">
        <v>10</v>
      </c>
      <c r="P7" s="26">
        <v>9</v>
      </c>
      <c r="Q7" s="28">
        <v>10</v>
      </c>
      <c r="R7" s="28">
        <v>13</v>
      </c>
      <c r="S7" s="29">
        <v>14</v>
      </c>
      <c r="T7" s="26">
        <v>11</v>
      </c>
      <c r="U7" s="28">
        <v>12</v>
      </c>
      <c r="V7" s="28">
        <v>13</v>
      </c>
      <c r="W7" s="29">
        <v>14</v>
      </c>
      <c r="X7" s="30">
        <v>13</v>
      </c>
      <c r="Y7" s="31">
        <v>14</v>
      </c>
      <c r="Z7" s="32">
        <v>15</v>
      </c>
      <c r="AA7" s="33">
        <v>16</v>
      </c>
      <c r="AB7" s="30">
        <v>17</v>
      </c>
      <c r="AC7" s="33">
        <v>18</v>
      </c>
      <c r="AD7" s="34"/>
    </row>
    <row r="8" spans="2:30" ht="18.75" thickTop="1" x14ac:dyDescent="0.25">
      <c r="B8" s="8">
        <v>1</v>
      </c>
      <c r="C8" s="35" t="s">
        <v>18</v>
      </c>
      <c r="D8" s="36">
        <v>3</v>
      </c>
      <c r="E8" s="37"/>
      <c r="F8" s="38">
        <f t="shared" ref="F8:G25" si="0">D8*33</f>
        <v>99</v>
      </c>
      <c r="G8" s="39">
        <f t="shared" si="0"/>
        <v>0</v>
      </c>
      <c r="H8" s="36">
        <v>3</v>
      </c>
      <c r="I8" s="37"/>
      <c r="J8" s="38">
        <f t="shared" ref="J8:K23" si="1">H8*33</f>
        <v>99</v>
      </c>
      <c r="K8" s="39">
        <f t="shared" si="1"/>
        <v>0</v>
      </c>
      <c r="L8" s="36">
        <v>3</v>
      </c>
      <c r="M8" s="37"/>
      <c r="N8" s="38">
        <v>92</v>
      </c>
      <c r="O8" s="39">
        <f t="shared" ref="O8:O23" si="2">M8*33</f>
        <v>0</v>
      </c>
      <c r="P8" s="36">
        <v>2</v>
      </c>
      <c r="Q8" s="37"/>
      <c r="R8" s="40">
        <f>P8*13</f>
        <v>26</v>
      </c>
      <c r="S8" s="40">
        <f>Q8*13</f>
        <v>0</v>
      </c>
      <c r="T8" s="36">
        <v>4</v>
      </c>
      <c r="U8" s="37"/>
      <c r="V8" s="40">
        <f>T8*13</f>
        <v>52</v>
      </c>
      <c r="W8" s="41">
        <f>U8*13</f>
        <v>0</v>
      </c>
      <c r="X8" s="42">
        <f>SUM(T8/2,P8/2,L8,D8,H8)</f>
        <v>12</v>
      </c>
      <c r="Y8" s="43">
        <f>SUM(U8/2,Q8/2,M8,E8,I8)</f>
        <v>0</v>
      </c>
      <c r="Z8" s="44">
        <f>SUM(F8,R8,J8,N8,V8)</f>
        <v>368</v>
      </c>
      <c r="AA8" s="45">
        <v>360</v>
      </c>
      <c r="AB8" s="46">
        <f>SUM(G8,S8,K8,O8,W8)</f>
        <v>0</v>
      </c>
      <c r="AC8" s="45">
        <v>240</v>
      </c>
      <c r="AD8" s="7"/>
    </row>
    <row r="9" spans="2:30" ht="18" x14ac:dyDescent="0.25">
      <c r="B9" s="47">
        <v>2</v>
      </c>
      <c r="C9" s="48" t="s">
        <v>19</v>
      </c>
      <c r="D9" s="49">
        <v>2</v>
      </c>
      <c r="E9" s="37"/>
      <c r="F9" s="38">
        <f t="shared" si="0"/>
        <v>66</v>
      </c>
      <c r="G9" s="39">
        <f t="shared" si="0"/>
        <v>0</v>
      </c>
      <c r="H9" s="49">
        <v>2</v>
      </c>
      <c r="I9" s="37"/>
      <c r="J9" s="38">
        <f t="shared" si="1"/>
        <v>66</v>
      </c>
      <c r="K9" s="39">
        <f t="shared" si="1"/>
        <v>0</v>
      </c>
      <c r="L9" s="49">
        <v>2</v>
      </c>
      <c r="M9" s="37"/>
      <c r="N9" s="38">
        <v>61</v>
      </c>
      <c r="O9" s="39">
        <f t="shared" si="2"/>
        <v>0</v>
      </c>
      <c r="P9" s="49">
        <v>2</v>
      </c>
      <c r="Q9" s="37"/>
      <c r="R9" s="40">
        <f t="shared" ref="R9:S40" si="3">P9*13</f>
        <v>26</v>
      </c>
      <c r="S9" s="40">
        <f t="shared" si="3"/>
        <v>0</v>
      </c>
      <c r="T9" s="49">
        <v>4</v>
      </c>
      <c r="U9" s="37"/>
      <c r="V9" s="40">
        <f t="shared" ref="V9:W40" si="4">T9*13</f>
        <v>52</v>
      </c>
      <c r="W9" s="41">
        <f t="shared" si="4"/>
        <v>0</v>
      </c>
      <c r="X9" s="179">
        <f>SUM(D9:D10,H9:H10,L9:L10,T9/2,T10/2,P9/2,P10/2)</f>
        <v>15</v>
      </c>
      <c r="Y9" s="50">
        <f t="shared" ref="Y9:Y40" si="5">SUM(U9/2,Q9/2,M9,E9,I9)</f>
        <v>0</v>
      </c>
      <c r="Z9" s="180">
        <f>SUM(F9:F10,J9:J10,R9:R10,N9:N10,V9:V10)</f>
        <v>450</v>
      </c>
      <c r="AA9" s="182">
        <v>450</v>
      </c>
      <c r="AB9" s="51">
        <f t="shared" ref="AB9:AB40" si="6">SUM(G9,S9,K9,O9,W9)</f>
        <v>0</v>
      </c>
      <c r="AC9" s="149">
        <v>180</v>
      </c>
      <c r="AD9" s="7"/>
    </row>
    <row r="10" spans="2:30" ht="18" x14ac:dyDescent="0.25">
      <c r="B10" s="47">
        <v>3</v>
      </c>
      <c r="C10" s="48" t="s">
        <v>73</v>
      </c>
      <c r="D10" s="49">
        <v>1</v>
      </c>
      <c r="E10" s="37"/>
      <c r="F10" s="38">
        <f t="shared" si="0"/>
        <v>33</v>
      </c>
      <c r="G10" s="39">
        <f t="shared" si="0"/>
        <v>0</v>
      </c>
      <c r="H10" s="49">
        <v>1</v>
      </c>
      <c r="I10" s="37"/>
      <c r="J10" s="38">
        <f t="shared" si="1"/>
        <v>33</v>
      </c>
      <c r="K10" s="39">
        <f t="shared" si="1"/>
        <v>0</v>
      </c>
      <c r="L10" s="49">
        <v>2</v>
      </c>
      <c r="M10" s="37"/>
      <c r="N10" s="38">
        <v>61</v>
      </c>
      <c r="O10" s="39">
        <f t="shared" si="2"/>
        <v>0</v>
      </c>
      <c r="P10" s="49">
        <v>1</v>
      </c>
      <c r="Q10" s="37"/>
      <c r="R10" s="40">
        <f t="shared" si="3"/>
        <v>13</v>
      </c>
      <c r="S10" s="40">
        <f t="shared" si="3"/>
        <v>0</v>
      </c>
      <c r="T10" s="49">
        <v>3</v>
      </c>
      <c r="U10" s="37"/>
      <c r="V10" s="40">
        <f t="shared" si="4"/>
        <v>39</v>
      </c>
      <c r="W10" s="41">
        <f t="shared" si="4"/>
        <v>0</v>
      </c>
      <c r="X10" s="179"/>
      <c r="Y10" s="50">
        <f t="shared" si="5"/>
        <v>0</v>
      </c>
      <c r="Z10" s="181"/>
      <c r="AA10" s="183"/>
      <c r="AB10" s="51">
        <f t="shared" si="6"/>
        <v>0</v>
      </c>
      <c r="AC10" s="150">
        <v>180</v>
      </c>
      <c r="AD10" s="7"/>
    </row>
    <row r="11" spans="2:30" ht="18" x14ac:dyDescent="0.25">
      <c r="B11" s="47">
        <v>4</v>
      </c>
      <c r="C11" s="48" t="s">
        <v>21</v>
      </c>
      <c r="D11" s="49">
        <v>1</v>
      </c>
      <c r="E11" s="37"/>
      <c r="F11" s="38">
        <f t="shared" si="0"/>
        <v>33</v>
      </c>
      <c r="G11" s="39">
        <f t="shared" si="0"/>
        <v>0</v>
      </c>
      <c r="H11" s="49"/>
      <c r="I11" s="37"/>
      <c r="J11" s="38">
        <f t="shared" si="1"/>
        <v>0</v>
      </c>
      <c r="K11" s="39">
        <f t="shared" si="1"/>
        <v>0</v>
      </c>
      <c r="L11" s="49"/>
      <c r="M11" s="37"/>
      <c r="N11" s="38">
        <f t="shared" ref="N11:N23" si="7">L11*30</f>
        <v>0</v>
      </c>
      <c r="O11" s="39">
        <f t="shared" si="2"/>
        <v>0</v>
      </c>
      <c r="P11" s="49"/>
      <c r="Q11" s="37"/>
      <c r="R11" s="40">
        <f t="shared" si="3"/>
        <v>0</v>
      </c>
      <c r="S11" s="40">
        <f t="shared" si="3"/>
        <v>0</v>
      </c>
      <c r="T11" s="49"/>
      <c r="U11" s="37"/>
      <c r="V11" s="40">
        <f t="shared" si="4"/>
        <v>0</v>
      </c>
      <c r="W11" s="41">
        <f t="shared" si="4"/>
        <v>0</v>
      </c>
      <c r="X11" s="52">
        <f>SUM(T11/2,P11/2,L11,D11,H11)</f>
        <v>1</v>
      </c>
      <c r="Y11" s="50"/>
      <c r="Z11" s="148">
        <f>SUM(F11,J11,R11,N11,V11)</f>
        <v>33</v>
      </c>
      <c r="AA11" s="53">
        <v>30</v>
      </c>
      <c r="AB11" s="51">
        <f t="shared" si="6"/>
        <v>0</v>
      </c>
      <c r="AC11" s="54"/>
      <c r="AD11" s="7"/>
    </row>
    <row r="12" spans="2:30" ht="18" x14ac:dyDescent="0.25">
      <c r="B12" s="47">
        <v>5</v>
      </c>
      <c r="C12" s="48" t="s">
        <v>22</v>
      </c>
      <c r="D12" s="49">
        <v>2</v>
      </c>
      <c r="E12" s="37"/>
      <c r="F12" s="38">
        <f t="shared" si="0"/>
        <v>66</v>
      </c>
      <c r="G12" s="39">
        <f t="shared" si="0"/>
        <v>0</v>
      </c>
      <c r="H12" s="49"/>
      <c r="I12" s="37"/>
      <c r="J12" s="38">
        <f t="shared" si="1"/>
        <v>0</v>
      </c>
      <c r="K12" s="39">
        <f t="shared" si="1"/>
        <v>0</v>
      </c>
      <c r="L12" s="49"/>
      <c r="M12" s="37"/>
      <c r="N12" s="38">
        <f t="shared" si="7"/>
        <v>0</v>
      </c>
      <c r="O12" s="39">
        <f t="shared" si="2"/>
        <v>0</v>
      </c>
      <c r="P12" s="49"/>
      <c r="Q12" s="37"/>
      <c r="R12" s="40">
        <f t="shared" si="3"/>
        <v>0</v>
      </c>
      <c r="S12" s="40">
        <f t="shared" si="3"/>
        <v>0</v>
      </c>
      <c r="T12" s="49"/>
      <c r="U12" s="37"/>
      <c r="V12" s="40">
        <f t="shared" si="4"/>
        <v>0</v>
      </c>
      <c r="W12" s="41">
        <f t="shared" si="4"/>
        <v>0</v>
      </c>
      <c r="X12" s="52">
        <f t="shared" ref="X12:X39" si="8">SUM(T12/2,P12/2,L12,D12,H12)</f>
        <v>2</v>
      </c>
      <c r="Y12" s="50">
        <f t="shared" si="5"/>
        <v>0</v>
      </c>
      <c r="Z12" s="148">
        <f>SUM(F12,J12,R12,N12,V12)</f>
        <v>66</v>
      </c>
      <c r="AA12" s="54">
        <v>60</v>
      </c>
      <c r="AB12" s="51">
        <f t="shared" si="6"/>
        <v>0</v>
      </c>
      <c r="AC12" s="54">
        <v>240</v>
      </c>
      <c r="AD12" s="7"/>
    </row>
    <row r="13" spans="2:30" ht="18" x14ac:dyDescent="0.25">
      <c r="B13" s="47">
        <v>6</v>
      </c>
      <c r="C13" s="48" t="s">
        <v>23</v>
      </c>
      <c r="D13" s="49">
        <v>1</v>
      </c>
      <c r="E13" s="37"/>
      <c r="F13" s="38">
        <f t="shared" si="0"/>
        <v>33</v>
      </c>
      <c r="G13" s="39">
        <f t="shared" si="0"/>
        <v>0</v>
      </c>
      <c r="H13" s="49"/>
      <c r="I13" s="37"/>
      <c r="J13" s="38">
        <f t="shared" si="1"/>
        <v>0</v>
      </c>
      <c r="K13" s="39">
        <f t="shared" si="1"/>
        <v>0</v>
      </c>
      <c r="L13" s="49"/>
      <c r="M13" s="37"/>
      <c r="N13" s="38">
        <f t="shared" si="7"/>
        <v>0</v>
      </c>
      <c r="O13" s="39">
        <f t="shared" si="2"/>
        <v>0</v>
      </c>
      <c r="P13" s="49"/>
      <c r="Q13" s="37"/>
      <c r="R13" s="40">
        <f t="shared" si="3"/>
        <v>0</v>
      </c>
      <c r="S13" s="40">
        <f t="shared" si="3"/>
        <v>0</v>
      </c>
      <c r="T13" s="49"/>
      <c r="U13" s="37"/>
      <c r="V13" s="40">
        <f t="shared" si="4"/>
        <v>0</v>
      </c>
      <c r="W13" s="41">
        <f t="shared" si="4"/>
        <v>0</v>
      </c>
      <c r="X13" s="52">
        <f>SUM(T13/2,P13/2,L13,D13,H13)</f>
        <v>1</v>
      </c>
      <c r="Y13" s="50">
        <f t="shared" si="5"/>
        <v>0</v>
      </c>
      <c r="Z13" s="148">
        <f t="shared" ref="Z13:Z39" si="9">SUM(F13,J13,R13,N13,V13)</f>
        <v>33</v>
      </c>
      <c r="AA13" s="55">
        <v>30</v>
      </c>
      <c r="AB13" s="51">
        <f t="shared" si="6"/>
        <v>0</v>
      </c>
      <c r="AC13" s="53">
        <v>180</v>
      </c>
      <c r="AD13" s="7"/>
    </row>
    <row r="14" spans="2:30" ht="18" x14ac:dyDescent="0.25">
      <c r="B14" s="47">
        <v>7</v>
      </c>
      <c r="C14" s="48" t="s">
        <v>24</v>
      </c>
      <c r="D14" s="49">
        <v>1</v>
      </c>
      <c r="E14" s="37"/>
      <c r="F14" s="38">
        <f t="shared" si="0"/>
        <v>33</v>
      </c>
      <c r="G14" s="39">
        <f t="shared" si="0"/>
        <v>0</v>
      </c>
      <c r="H14" s="49">
        <v>1</v>
      </c>
      <c r="I14" s="37"/>
      <c r="J14" s="38">
        <f t="shared" si="1"/>
        <v>33</v>
      </c>
      <c r="K14" s="39">
        <f t="shared" si="1"/>
        <v>0</v>
      </c>
      <c r="L14" s="49"/>
      <c r="M14" s="37"/>
      <c r="N14" s="38">
        <f t="shared" si="7"/>
        <v>0</v>
      </c>
      <c r="O14" s="39">
        <f t="shared" si="2"/>
        <v>0</v>
      </c>
      <c r="P14" s="49"/>
      <c r="Q14" s="37"/>
      <c r="R14" s="40">
        <f t="shared" si="3"/>
        <v>0</v>
      </c>
      <c r="S14" s="40">
        <f t="shared" si="3"/>
        <v>0</v>
      </c>
      <c r="T14" s="49"/>
      <c r="U14" s="37"/>
      <c r="V14" s="40">
        <f t="shared" si="4"/>
        <v>0</v>
      </c>
      <c r="W14" s="41">
        <f t="shared" si="4"/>
        <v>0</v>
      </c>
      <c r="X14" s="52">
        <f t="shared" si="8"/>
        <v>2</v>
      </c>
      <c r="Y14" s="50"/>
      <c r="Z14" s="148">
        <f t="shared" si="9"/>
        <v>66</v>
      </c>
      <c r="AA14" s="54">
        <v>60</v>
      </c>
      <c r="AB14" s="51">
        <f t="shared" si="6"/>
        <v>0</v>
      </c>
      <c r="AC14" s="55">
        <v>240</v>
      </c>
      <c r="AD14" s="7"/>
    </row>
    <row r="15" spans="2:30" ht="18" x14ac:dyDescent="0.25">
      <c r="B15" s="47">
        <v>8</v>
      </c>
      <c r="C15" s="48" t="s">
        <v>25</v>
      </c>
      <c r="D15" s="49">
        <v>1</v>
      </c>
      <c r="E15" s="37"/>
      <c r="F15" s="38">
        <f t="shared" si="0"/>
        <v>33</v>
      </c>
      <c r="G15" s="39">
        <f t="shared" si="0"/>
        <v>0</v>
      </c>
      <c r="H15" s="49"/>
      <c r="I15" s="37"/>
      <c r="J15" s="38">
        <f t="shared" si="1"/>
        <v>0</v>
      </c>
      <c r="K15" s="39">
        <f t="shared" si="1"/>
        <v>0</v>
      </c>
      <c r="L15" s="49"/>
      <c r="M15" s="37"/>
      <c r="N15" s="38">
        <f t="shared" si="7"/>
        <v>0</v>
      </c>
      <c r="O15" s="39">
        <f t="shared" si="2"/>
        <v>0</v>
      </c>
      <c r="P15" s="49"/>
      <c r="Q15" s="37"/>
      <c r="R15" s="40">
        <f t="shared" si="3"/>
        <v>0</v>
      </c>
      <c r="S15" s="40">
        <f t="shared" si="3"/>
        <v>0</v>
      </c>
      <c r="T15" s="49"/>
      <c r="U15" s="37"/>
      <c r="V15" s="40">
        <f t="shared" si="4"/>
        <v>0</v>
      </c>
      <c r="W15" s="41">
        <f t="shared" si="4"/>
        <v>0</v>
      </c>
      <c r="X15" s="52">
        <f t="shared" si="8"/>
        <v>1</v>
      </c>
      <c r="Y15" s="50">
        <f t="shared" si="5"/>
        <v>0</v>
      </c>
      <c r="Z15" s="148">
        <f t="shared" si="9"/>
        <v>33</v>
      </c>
      <c r="AA15" s="54">
        <v>30</v>
      </c>
      <c r="AB15" s="51">
        <f t="shared" si="6"/>
        <v>0</v>
      </c>
      <c r="AC15" s="55">
        <v>240</v>
      </c>
      <c r="AD15" s="7"/>
    </row>
    <row r="16" spans="2:30" ht="18" x14ac:dyDescent="0.25">
      <c r="B16" s="47">
        <v>9</v>
      </c>
      <c r="C16" s="48" t="s">
        <v>26</v>
      </c>
      <c r="D16" s="49">
        <v>1</v>
      </c>
      <c r="E16" s="37"/>
      <c r="F16" s="38">
        <f t="shared" si="0"/>
        <v>33</v>
      </c>
      <c r="G16" s="39">
        <f t="shared" si="0"/>
        <v>0</v>
      </c>
      <c r="H16" s="49"/>
      <c r="I16" s="37">
        <v>2</v>
      </c>
      <c r="J16" s="38">
        <f t="shared" si="1"/>
        <v>0</v>
      </c>
      <c r="K16" s="39">
        <f t="shared" si="1"/>
        <v>66</v>
      </c>
      <c r="L16" s="49"/>
      <c r="M16" s="37">
        <v>2</v>
      </c>
      <c r="N16" s="38">
        <f t="shared" si="7"/>
        <v>0</v>
      </c>
      <c r="O16" s="39">
        <f t="shared" si="2"/>
        <v>66</v>
      </c>
      <c r="P16" s="49"/>
      <c r="Q16" s="37">
        <v>3</v>
      </c>
      <c r="R16" s="40">
        <f t="shared" si="3"/>
        <v>0</v>
      </c>
      <c r="S16" s="40">
        <f t="shared" si="3"/>
        <v>39</v>
      </c>
      <c r="T16" s="49"/>
      <c r="U16" s="37">
        <v>5</v>
      </c>
      <c r="V16" s="40">
        <f t="shared" si="4"/>
        <v>0</v>
      </c>
      <c r="W16" s="41">
        <f t="shared" si="4"/>
        <v>65</v>
      </c>
      <c r="X16" s="52">
        <f t="shared" si="8"/>
        <v>1</v>
      </c>
      <c r="Y16" s="50">
        <f t="shared" si="5"/>
        <v>8</v>
      </c>
      <c r="Z16" s="148">
        <f t="shared" si="9"/>
        <v>33</v>
      </c>
      <c r="AA16" s="54">
        <v>30</v>
      </c>
      <c r="AB16" s="51">
        <f t="shared" si="6"/>
        <v>236</v>
      </c>
      <c r="AC16" s="54">
        <v>240</v>
      </c>
      <c r="AD16" s="7"/>
    </row>
    <row r="17" spans="2:30" ht="18" x14ac:dyDescent="0.25">
      <c r="B17" s="47">
        <v>10</v>
      </c>
      <c r="C17" s="48" t="s">
        <v>27</v>
      </c>
      <c r="D17" s="49">
        <v>1</v>
      </c>
      <c r="E17" s="37"/>
      <c r="F17" s="38">
        <f t="shared" si="0"/>
        <v>33</v>
      </c>
      <c r="G17" s="39">
        <f t="shared" si="0"/>
        <v>0</v>
      </c>
      <c r="H17" s="49"/>
      <c r="I17" s="37"/>
      <c r="J17" s="38">
        <f t="shared" si="1"/>
        <v>0</v>
      </c>
      <c r="K17" s="39">
        <f t="shared" si="1"/>
        <v>0</v>
      </c>
      <c r="L17" s="49"/>
      <c r="M17" s="37"/>
      <c r="N17" s="38">
        <f t="shared" si="7"/>
        <v>0</v>
      </c>
      <c r="O17" s="39">
        <f t="shared" si="2"/>
        <v>0</v>
      </c>
      <c r="P17" s="49"/>
      <c r="Q17" s="37"/>
      <c r="R17" s="40">
        <f t="shared" si="3"/>
        <v>0</v>
      </c>
      <c r="S17" s="40">
        <f t="shared" si="3"/>
        <v>0</v>
      </c>
      <c r="T17" s="49"/>
      <c r="U17" s="37"/>
      <c r="V17" s="40">
        <f t="shared" si="4"/>
        <v>0</v>
      </c>
      <c r="W17" s="41">
        <f t="shared" si="4"/>
        <v>0</v>
      </c>
      <c r="X17" s="52">
        <f t="shared" si="8"/>
        <v>1</v>
      </c>
      <c r="Y17" s="50">
        <f t="shared" si="5"/>
        <v>0</v>
      </c>
      <c r="Z17" s="148">
        <f t="shared" si="9"/>
        <v>33</v>
      </c>
      <c r="AA17" s="54">
        <v>30</v>
      </c>
      <c r="AB17" s="51">
        <f t="shared" si="6"/>
        <v>0</v>
      </c>
      <c r="AC17" s="54">
        <v>240</v>
      </c>
      <c r="AD17" s="7"/>
    </row>
    <row r="18" spans="2:30" ht="18" x14ac:dyDescent="0.25">
      <c r="B18" s="47">
        <v>11</v>
      </c>
      <c r="C18" s="48" t="s">
        <v>28</v>
      </c>
      <c r="D18" s="49">
        <v>1</v>
      </c>
      <c r="E18" s="37"/>
      <c r="F18" s="38">
        <f t="shared" si="0"/>
        <v>33</v>
      </c>
      <c r="G18" s="39">
        <f t="shared" si="0"/>
        <v>0</v>
      </c>
      <c r="H18" s="49"/>
      <c r="I18" s="37"/>
      <c r="J18" s="38">
        <f t="shared" si="1"/>
        <v>0</v>
      </c>
      <c r="K18" s="39">
        <f t="shared" si="1"/>
        <v>0</v>
      </c>
      <c r="L18" s="49"/>
      <c r="M18" s="37"/>
      <c r="N18" s="38">
        <f t="shared" si="7"/>
        <v>0</v>
      </c>
      <c r="O18" s="39">
        <f t="shared" si="2"/>
        <v>0</v>
      </c>
      <c r="P18" s="49"/>
      <c r="Q18" s="37"/>
      <c r="R18" s="40">
        <f t="shared" si="3"/>
        <v>0</v>
      </c>
      <c r="S18" s="40">
        <f t="shared" si="3"/>
        <v>0</v>
      </c>
      <c r="T18" s="49"/>
      <c r="U18" s="37"/>
      <c r="V18" s="40">
        <f t="shared" si="4"/>
        <v>0</v>
      </c>
      <c r="W18" s="41">
        <f t="shared" si="4"/>
        <v>0</v>
      </c>
      <c r="X18" s="52">
        <f>SUM(T18/2,P18/2,L18,D18,H18)</f>
        <v>1</v>
      </c>
      <c r="Y18" s="50">
        <f t="shared" si="5"/>
        <v>0</v>
      </c>
      <c r="Z18" s="148">
        <f t="shared" si="9"/>
        <v>33</v>
      </c>
      <c r="AA18" s="54">
        <v>30</v>
      </c>
      <c r="AB18" s="51">
        <f t="shared" si="6"/>
        <v>0</v>
      </c>
      <c r="AC18" s="54">
        <v>240</v>
      </c>
      <c r="AD18" s="7"/>
    </row>
    <row r="19" spans="2:30" ht="18" x14ac:dyDescent="0.25">
      <c r="B19" s="47">
        <v>12</v>
      </c>
      <c r="C19" s="48" t="s">
        <v>29</v>
      </c>
      <c r="D19" s="49">
        <v>1</v>
      </c>
      <c r="E19" s="37">
        <v>1</v>
      </c>
      <c r="F19" s="38">
        <f t="shared" si="0"/>
        <v>33</v>
      </c>
      <c r="G19" s="39">
        <f t="shared" si="0"/>
        <v>33</v>
      </c>
      <c r="H19" s="49">
        <v>3</v>
      </c>
      <c r="I19" s="37">
        <v>1</v>
      </c>
      <c r="J19" s="38">
        <f t="shared" si="1"/>
        <v>99</v>
      </c>
      <c r="K19" s="39">
        <f t="shared" si="1"/>
        <v>33</v>
      </c>
      <c r="L19" s="49">
        <v>3</v>
      </c>
      <c r="M19" s="37">
        <v>2</v>
      </c>
      <c r="N19" s="38">
        <f t="shared" si="7"/>
        <v>90</v>
      </c>
      <c r="O19" s="39">
        <f t="shared" si="2"/>
        <v>66</v>
      </c>
      <c r="P19" s="49">
        <v>2</v>
      </c>
      <c r="Q19" s="37">
        <v>1</v>
      </c>
      <c r="R19" s="40">
        <f t="shared" si="3"/>
        <v>26</v>
      </c>
      <c r="S19" s="40">
        <f t="shared" si="3"/>
        <v>13</v>
      </c>
      <c r="T19" s="49">
        <v>4</v>
      </c>
      <c r="U19" s="37">
        <v>3</v>
      </c>
      <c r="V19" s="40">
        <f t="shared" si="4"/>
        <v>52</v>
      </c>
      <c r="W19" s="41">
        <f t="shared" si="4"/>
        <v>39</v>
      </c>
      <c r="X19" s="52">
        <f t="shared" si="8"/>
        <v>10</v>
      </c>
      <c r="Y19" s="50">
        <f t="shared" si="5"/>
        <v>6</v>
      </c>
      <c r="Z19" s="148">
        <f t="shared" si="9"/>
        <v>300</v>
      </c>
      <c r="AA19" s="54">
        <v>300</v>
      </c>
      <c r="AB19" s="51">
        <f t="shared" si="6"/>
        <v>184</v>
      </c>
      <c r="AC19" s="53">
        <v>180</v>
      </c>
      <c r="AD19" s="7"/>
    </row>
    <row r="20" spans="2:30" ht="18" x14ac:dyDescent="0.25">
      <c r="B20" s="47">
        <v>13</v>
      </c>
      <c r="C20" s="48" t="s">
        <v>30</v>
      </c>
      <c r="D20" s="49">
        <v>1</v>
      </c>
      <c r="E20" s="37"/>
      <c r="F20" s="38">
        <f t="shared" si="0"/>
        <v>33</v>
      </c>
      <c r="G20" s="39">
        <f t="shared" si="0"/>
        <v>0</v>
      </c>
      <c r="H20" s="49"/>
      <c r="I20" s="37"/>
      <c r="J20" s="38">
        <f t="shared" si="1"/>
        <v>0</v>
      </c>
      <c r="K20" s="39">
        <f t="shared" si="1"/>
        <v>0</v>
      </c>
      <c r="L20" s="49"/>
      <c r="M20" s="37"/>
      <c r="N20" s="38">
        <f t="shared" si="7"/>
        <v>0</v>
      </c>
      <c r="O20" s="39">
        <f t="shared" si="2"/>
        <v>0</v>
      </c>
      <c r="P20" s="49"/>
      <c r="Q20" s="37"/>
      <c r="R20" s="40">
        <f t="shared" si="3"/>
        <v>0</v>
      </c>
      <c r="S20" s="40">
        <f t="shared" si="3"/>
        <v>0</v>
      </c>
      <c r="T20" s="49"/>
      <c r="U20" s="37"/>
      <c r="V20" s="40">
        <f t="shared" si="4"/>
        <v>0</v>
      </c>
      <c r="W20" s="41">
        <f t="shared" si="4"/>
        <v>0</v>
      </c>
      <c r="X20" s="52">
        <f t="shared" si="8"/>
        <v>1</v>
      </c>
      <c r="Y20" s="50">
        <f t="shared" si="5"/>
        <v>0</v>
      </c>
      <c r="Z20" s="148">
        <f t="shared" si="9"/>
        <v>33</v>
      </c>
      <c r="AA20" s="54">
        <v>30</v>
      </c>
      <c r="AB20" s="51">
        <f t="shared" si="6"/>
        <v>0</v>
      </c>
      <c r="AC20" s="54">
        <v>180</v>
      </c>
      <c r="AD20" s="7"/>
    </row>
    <row r="21" spans="2:30" ht="18" x14ac:dyDescent="0.25">
      <c r="B21" s="47">
        <v>14</v>
      </c>
      <c r="C21" s="48" t="s">
        <v>31</v>
      </c>
      <c r="D21" s="49">
        <v>3</v>
      </c>
      <c r="E21" s="37"/>
      <c r="F21" s="38">
        <f t="shared" si="0"/>
        <v>99</v>
      </c>
      <c r="G21" s="39">
        <f t="shared" si="0"/>
        <v>0</v>
      </c>
      <c r="H21" s="49">
        <v>3</v>
      </c>
      <c r="I21" s="37"/>
      <c r="J21" s="38">
        <f t="shared" si="1"/>
        <v>99</v>
      </c>
      <c r="K21" s="39">
        <f t="shared" si="1"/>
        <v>0</v>
      </c>
      <c r="L21" s="49">
        <v>3</v>
      </c>
      <c r="M21" s="37"/>
      <c r="N21" s="38">
        <f t="shared" si="7"/>
        <v>90</v>
      </c>
      <c r="O21" s="39">
        <f t="shared" si="2"/>
        <v>0</v>
      </c>
      <c r="P21" s="49">
        <v>3</v>
      </c>
      <c r="Q21" s="37"/>
      <c r="R21" s="40">
        <f t="shared" si="3"/>
        <v>39</v>
      </c>
      <c r="S21" s="40">
        <f t="shared" si="3"/>
        <v>0</v>
      </c>
      <c r="T21" s="49">
        <v>3</v>
      </c>
      <c r="U21" s="37"/>
      <c r="V21" s="40">
        <f t="shared" si="4"/>
        <v>39</v>
      </c>
      <c r="W21" s="41">
        <f t="shared" si="4"/>
        <v>0</v>
      </c>
      <c r="X21" s="52">
        <f t="shared" si="8"/>
        <v>12</v>
      </c>
      <c r="Y21" s="50">
        <f t="shared" si="5"/>
        <v>0</v>
      </c>
      <c r="Z21" s="148">
        <f t="shared" si="9"/>
        <v>366</v>
      </c>
      <c r="AA21" s="54">
        <v>360</v>
      </c>
      <c r="AB21" s="184"/>
      <c r="AC21" s="185"/>
      <c r="AD21" s="7"/>
    </row>
    <row r="22" spans="2:30" ht="18" x14ac:dyDescent="0.25">
      <c r="B22" s="47">
        <v>15</v>
      </c>
      <c r="C22" s="48" t="s">
        <v>32</v>
      </c>
      <c r="D22" s="49">
        <v>1</v>
      </c>
      <c r="E22" s="37"/>
      <c r="F22" s="38">
        <f t="shared" si="0"/>
        <v>33</v>
      </c>
      <c r="G22" s="39">
        <f t="shared" si="0"/>
        <v>0</v>
      </c>
      <c r="H22" s="49"/>
      <c r="I22" s="37"/>
      <c r="J22" s="38">
        <f t="shared" si="1"/>
        <v>0</v>
      </c>
      <c r="K22" s="39">
        <f t="shared" si="1"/>
        <v>0</v>
      </c>
      <c r="L22" s="49"/>
      <c r="M22" s="37"/>
      <c r="N22" s="38">
        <f t="shared" si="7"/>
        <v>0</v>
      </c>
      <c r="O22" s="39">
        <f t="shared" si="2"/>
        <v>0</v>
      </c>
      <c r="P22" s="49"/>
      <c r="Q22" s="37"/>
      <c r="R22" s="40">
        <f t="shared" si="3"/>
        <v>0</v>
      </c>
      <c r="S22" s="40">
        <f t="shared" si="3"/>
        <v>0</v>
      </c>
      <c r="T22" s="49"/>
      <c r="U22" s="37"/>
      <c r="V22" s="40">
        <f t="shared" si="4"/>
        <v>0</v>
      </c>
      <c r="W22" s="41">
        <f t="shared" si="4"/>
        <v>0</v>
      </c>
      <c r="X22" s="52">
        <f t="shared" si="8"/>
        <v>1</v>
      </c>
      <c r="Y22" s="50">
        <f t="shared" si="5"/>
        <v>0</v>
      </c>
      <c r="Z22" s="148">
        <f t="shared" si="9"/>
        <v>33</v>
      </c>
      <c r="AA22" s="54">
        <v>30</v>
      </c>
      <c r="AB22" s="186"/>
      <c r="AC22" s="187"/>
      <c r="AD22" s="7"/>
    </row>
    <row r="23" spans="2:30" ht="18.75" thickBot="1" x14ac:dyDescent="0.3">
      <c r="B23" s="56">
        <v>16</v>
      </c>
      <c r="C23" s="57" t="s">
        <v>33</v>
      </c>
      <c r="D23" s="58">
        <v>1</v>
      </c>
      <c r="E23" s="59"/>
      <c r="F23" s="91">
        <f t="shared" si="0"/>
        <v>33</v>
      </c>
      <c r="G23" s="60">
        <f t="shared" si="0"/>
        <v>0</v>
      </c>
      <c r="H23" s="58">
        <v>1</v>
      </c>
      <c r="I23" s="59"/>
      <c r="J23" s="91">
        <f t="shared" si="1"/>
        <v>33</v>
      </c>
      <c r="K23" s="60">
        <f t="shared" si="1"/>
        <v>0</v>
      </c>
      <c r="L23" s="58">
        <v>1</v>
      </c>
      <c r="M23" s="59"/>
      <c r="N23" s="91">
        <f t="shared" si="7"/>
        <v>30</v>
      </c>
      <c r="O23" s="60">
        <f t="shared" si="2"/>
        <v>0</v>
      </c>
      <c r="P23" s="58">
        <v>1</v>
      </c>
      <c r="Q23" s="59"/>
      <c r="R23" s="128">
        <f t="shared" si="3"/>
        <v>13</v>
      </c>
      <c r="S23" s="128">
        <f t="shared" si="3"/>
        <v>0</v>
      </c>
      <c r="T23" s="58">
        <v>1</v>
      </c>
      <c r="U23" s="59"/>
      <c r="V23" s="128">
        <f t="shared" si="4"/>
        <v>13</v>
      </c>
      <c r="W23" s="129">
        <f t="shared" si="4"/>
        <v>0</v>
      </c>
      <c r="X23" s="61">
        <f t="shared" si="8"/>
        <v>4</v>
      </c>
      <c r="Y23" s="102">
        <f t="shared" si="5"/>
        <v>0</v>
      </c>
      <c r="Z23" s="148">
        <f t="shared" si="9"/>
        <v>122</v>
      </c>
      <c r="AA23" s="53">
        <v>120</v>
      </c>
      <c r="AB23" s="186"/>
      <c r="AC23" s="187"/>
      <c r="AD23" s="7"/>
    </row>
    <row r="24" spans="2:30" ht="18.75" thickBot="1" x14ac:dyDescent="0.3">
      <c r="B24" s="62">
        <v>17</v>
      </c>
      <c r="C24" s="63" t="s">
        <v>59</v>
      </c>
      <c r="D24" s="64"/>
      <c r="E24" s="65"/>
      <c r="F24" s="66">
        <f t="shared" si="0"/>
        <v>0</v>
      </c>
      <c r="G24" s="67">
        <f t="shared" si="0"/>
        <v>0</v>
      </c>
      <c r="H24" s="64"/>
      <c r="I24" s="65"/>
      <c r="J24" s="66">
        <f t="shared" ref="J24:K40" si="10">H24*33</f>
        <v>0</v>
      </c>
      <c r="K24" s="67">
        <f>I24*33</f>
        <v>0</v>
      </c>
      <c r="L24" s="64"/>
      <c r="M24" s="65"/>
      <c r="N24" s="66">
        <f t="shared" ref="N24:O40" si="11">L24*33</f>
        <v>0</v>
      </c>
      <c r="O24" s="67">
        <f t="shared" si="11"/>
        <v>0</v>
      </c>
      <c r="P24" s="64">
        <v>2</v>
      </c>
      <c r="Q24" s="65"/>
      <c r="R24" s="66">
        <f t="shared" si="3"/>
        <v>26</v>
      </c>
      <c r="S24" s="66">
        <f>Q24*13</f>
        <v>0</v>
      </c>
      <c r="T24" s="64"/>
      <c r="U24" s="65"/>
      <c r="V24" s="66">
        <f t="shared" si="4"/>
        <v>0</v>
      </c>
      <c r="W24" s="67">
        <f t="shared" si="4"/>
        <v>0</v>
      </c>
      <c r="X24" s="42">
        <f t="shared" si="8"/>
        <v>1</v>
      </c>
      <c r="Y24" s="66"/>
      <c r="Z24" s="156">
        <f t="shared" si="9"/>
        <v>26</v>
      </c>
      <c r="AA24" s="188">
        <f>SUM(Z24:Z35)</f>
        <v>804</v>
      </c>
      <c r="AB24" s="194"/>
      <c r="AC24" s="195"/>
      <c r="AD24" s="7"/>
    </row>
    <row r="25" spans="2:30" ht="18.75" thickBot="1" x14ac:dyDescent="0.3">
      <c r="B25" s="104">
        <v>18</v>
      </c>
      <c r="C25" s="35" t="s">
        <v>57</v>
      </c>
      <c r="D25" s="36">
        <v>1</v>
      </c>
      <c r="E25" s="37"/>
      <c r="F25" s="38">
        <f t="shared" si="0"/>
        <v>33</v>
      </c>
      <c r="G25" s="41"/>
      <c r="H25" s="36"/>
      <c r="I25" s="37"/>
      <c r="J25" s="40"/>
      <c r="K25" s="41"/>
      <c r="L25" s="36"/>
      <c r="M25" s="37"/>
      <c r="N25" s="40"/>
      <c r="O25" s="41"/>
      <c r="P25" s="36"/>
      <c r="Q25" s="37"/>
      <c r="R25" s="40"/>
      <c r="S25" s="66"/>
      <c r="T25" s="36"/>
      <c r="U25" s="37"/>
      <c r="V25" s="40"/>
      <c r="W25" s="41"/>
      <c r="X25" s="42">
        <f t="shared" si="8"/>
        <v>1</v>
      </c>
      <c r="Y25" s="40"/>
      <c r="Z25" s="156">
        <f t="shared" si="9"/>
        <v>33</v>
      </c>
      <c r="AA25" s="189"/>
      <c r="AB25" s="196"/>
      <c r="AC25" s="197"/>
      <c r="AD25" s="7"/>
    </row>
    <row r="26" spans="2:30" ht="29.25" thickBot="1" x14ac:dyDescent="0.3">
      <c r="B26" s="104">
        <v>19</v>
      </c>
      <c r="C26" s="35" t="s">
        <v>58</v>
      </c>
      <c r="D26" s="36"/>
      <c r="E26" s="37"/>
      <c r="F26" s="40"/>
      <c r="G26" s="41"/>
      <c r="H26" s="36">
        <v>1</v>
      </c>
      <c r="I26" s="37"/>
      <c r="J26" s="38">
        <f t="shared" si="10"/>
        <v>33</v>
      </c>
      <c r="K26" s="41"/>
      <c r="L26" s="36"/>
      <c r="M26" s="37"/>
      <c r="N26" s="40"/>
      <c r="O26" s="41"/>
      <c r="P26" s="36"/>
      <c r="Q26" s="37"/>
      <c r="R26" s="40"/>
      <c r="S26" s="66"/>
      <c r="T26" s="36"/>
      <c r="U26" s="37"/>
      <c r="V26" s="40"/>
      <c r="W26" s="41"/>
      <c r="X26" s="42">
        <f t="shared" si="8"/>
        <v>1</v>
      </c>
      <c r="Y26" s="40"/>
      <c r="Z26" s="156">
        <f t="shared" si="9"/>
        <v>33</v>
      </c>
      <c r="AA26" s="189"/>
      <c r="AB26" s="196"/>
      <c r="AC26" s="197"/>
      <c r="AD26" s="7"/>
    </row>
    <row r="27" spans="2:30" ht="18.75" thickBot="1" x14ac:dyDescent="0.3">
      <c r="B27" s="69">
        <v>20</v>
      </c>
      <c r="C27" s="35" t="s">
        <v>56</v>
      </c>
      <c r="D27" s="36"/>
      <c r="E27" s="37"/>
      <c r="F27" s="38">
        <f t="shared" ref="F27:G40" si="12">D27*33</f>
        <v>0</v>
      </c>
      <c r="G27" s="39">
        <f t="shared" si="12"/>
        <v>0</v>
      </c>
      <c r="H27" s="36"/>
      <c r="I27" s="37"/>
      <c r="J27" s="38">
        <f t="shared" si="10"/>
        <v>0</v>
      </c>
      <c r="K27" s="39">
        <f t="shared" si="10"/>
        <v>0</v>
      </c>
      <c r="L27" s="36">
        <v>1</v>
      </c>
      <c r="M27" s="37"/>
      <c r="N27" s="38">
        <f t="shared" si="11"/>
        <v>33</v>
      </c>
      <c r="O27" s="39">
        <f t="shared" si="11"/>
        <v>0</v>
      </c>
      <c r="P27" s="36"/>
      <c r="Q27" s="37"/>
      <c r="R27" s="40">
        <f t="shared" si="3"/>
        <v>0</v>
      </c>
      <c r="S27" s="66">
        <f t="shared" si="3"/>
        <v>0</v>
      </c>
      <c r="T27" s="36"/>
      <c r="U27" s="37"/>
      <c r="V27" s="40">
        <f t="shared" si="4"/>
        <v>0</v>
      </c>
      <c r="W27" s="41">
        <f t="shared" si="4"/>
        <v>0</v>
      </c>
      <c r="X27" s="70">
        <f t="shared" si="8"/>
        <v>1</v>
      </c>
      <c r="Y27" s="38"/>
      <c r="Z27" s="157">
        <f t="shared" si="9"/>
        <v>33</v>
      </c>
      <c r="AA27" s="189"/>
      <c r="AB27" s="196"/>
      <c r="AC27" s="197"/>
      <c r="AD27" s="7"/>
    </row>
    <row r="28" spans="2:30" ht="29.25" thickBot="1" x14ac:dyDescent="0.3">
      <c r="B28" s="69">
        <v>21</v>
      </c>
      <c r="C28" s="35" t="s">
        <v>34</v>
      </c>
      <c r="D28" s="36">
        <v>1</v>
      </c>
      <c r="E28" s="37"/>
      <c r="F28" s="38">
        <f t="shared" si="12"/>
        <v>33</v>
      </c>
      <c r="G28" s="39">
        <f t="shared" si="12"/>
        <v>0</v>
      </c>
      <c r="H28" s="36">
        <v>1</v>
      </c>
      <c r="I28" s="37"/>
      <c r="J28" s="38">
        <f t="shared" si="10"/>
        <v>33</v>
      </c>
      <c r="K28" s="39">
        <f t="shared" si="10"/>
        <v>0</v>
      </c>
      <c r="L28" s="36"/>
      <c r="M28" s="37"/>
      <c r="N28" s="38">
        <f t="shared" si="11"/>
        <v>0</v>
      </c>
      <c r="O28" s="39">
        <f t="shared" si="11"/>
        <v>0</v>
      </c>
      <c r="P28" s="36"/>
      <c r="Q28" s="37"/>
      <c r="R28" s="40">
        <f t="shared" si="3"/>
        <v>0</v>
      </c>
      <c r="S28" s="66">
        <f t="shared" si="3"/>
        <v>0</v>
      </c>
      <c r="T28" s="36"/>
      <c r="U28" s="37"/>
      <c r="V28" s="40">
        <f t="shared" si="4"/>
        <v>0</v>
      </c>
      <c r="W28" s="41">
        <f t="shared" si="4"/>
        <v>0</v>
      </c>
      <c r="X28" s="70">
        <f t="shared" si="8"/>
        <v>2</v>
      </c>
      <c r="Y28" s="38"/>
      <c r="Z28" s="157">
        <f t="shared" si="9"/>
        <v>66</v>
      </c>
      <c r="AA28" s="189"/>
      <c r="AB28" s="196"/>
      <c r="AC28" s="197"/>
      <c r="AD28" s="7"/>
    </row>
    <row r="29" spans="2:30" ht="18.75" thickBot="1" x14ac:dyDescent="0.3">
      <c r="B29" s="69">
        <v>22</v>
      </c>
      <c r="C29" s="35" t="s">
        <v>60</v>
      </c>
      <c r="D29" s="36">
        <v>1</v>
      </c>
      <c r="E29" s="37"/>
      <c r="F29" s="38">
        <f t="shared" si="12"/>
        <v>33</v>
      </c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40"/>
      <c r="S29" s="66"/>
      <c r="T29" s="36"/>
      <c r="U29" s="37"/>
      <c r="V29" s="40"/>
      <c r="W29" s="41"/>
      <c r="X29" s="70">
        <f t="shared" si="8"/>
        <v>1</v>
      </c>
      <c r="Y29" s="38"/>
      <c r="Z29" s="157">
        <f t="shared" si="9"/>
        <v>33</v>
      </c>
      <c r="AA29" s="189"/>
      <c r="AB29" s="196"/>
      <c r="AC29" s="197"/>
      <c r="AD29" s="7"/>
    </row>
    <row r="30" spans="2:30" ht="18.75" thickBot="1" x14ac:dyDescent="0.3">
      <c r="B30" s="69">
        <v>23</v>
      </c>
      <c r="C30" s="35" t="s">
        <v>35</v>
      </c>
      <c r="D30" s="36">
        <v>2</v>
      </c>
      <c r="E30" s="37"/>
      <c r="F30" s="38">
        <f t="shared" si="12"/>
        <v>66</v>
      </c>
      <c r="G30" s="39">
        <f t="shared" si="12"/>
        <v>0</v>
      </c>
      <c r="H30" s="36">
        <v>2</v>
      </c>
      <c r="I30" s="37"/>
      <c r="J30" s="38">
        <f t="shared" si="10"/>
        <v>66</v>
      </c>
      <c r="K30" s="39">
        <f t="shared" si="10"/>
        <v>0</v>
      </c>
      <c r="L30" s="36"/>
      <c r="M30" s="37"/>
      <c r="N30" s="38">
        <f t="shared" si="11"/>
        <v>0</v>
      </c>
      <c r="O30" s="39">
        <f t="shared" si="11"/>
        <v>0</v>
      </c>
      <c r="P30" s="36"/>
      <c r="Q30" s="37"/>
      <c r="R30" s="40">
        <f t="shared" si="3"/>
        <v>0</v>
      </c>
      <c r="S30" s="66">
        <f t="shared" si="3"/>
        <v>0</v>
      </c>
      <c r="T30" s="36"/>
      <c r="U30" s="37"/>
      <c r="V30" s="40">
        <f t="shared" si="4"/>
        <v>0</v>
      </c>
      <c r="W30" s="41">
        <f t="shared" si="4"/>
        <v>0</v>
      </c>
      <c r="X30" s="70">
        <f t="shared" si="8"/>
        <v>4</v>
      </c>
      <c r="Y30" s="38"/>
      <c r="Z30" s="157">
        <f t="shared" si="9"/>
        <v>132</v>
      </c>
      <c r="AA30" s="189"/>
      <c r="AB30" s="196"/>
      <c r="AC30" s="197"/>
      <c r="AD30" s="7"/>
    </row>
    <row r="31" spans="2:30" ht="18.75" thickBot="1" x14ac:dyDescent="0.3">
      <c r="B31" s="69">
        <v>24</v>
      </c>
      <c r="C31" s="35" t="s">
        <v>61</v>
      </c>
      <c r="D31" s="36">
        <v>1</v>
      </c>
      <c r="E31" s="37"/>
      <c r="F31" s="38">
        <f t="shared" si="12"/>
        <v>33</v>
      </c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40"/>
      <c r="S31" s="66"/>
      <c r="T31" s="36"/>
      <c r="U31" s="37"/>
      <c r="V31" s="40"/>
      <c r="W31" s="41"/>
      <c r="X31" s="70">
        <f t="shared" si="8"/>
        <v>1</v>
      </c>
      <c r="Y31" s="38"/>
      <c r="Z31" s="157">
        <f t="shared" si="9"/>
        <v>33</v>
      </c>
      <c r="AA31" s="189"/>
      <c r="AB31" s="196"/>
      <c r="AC31" s="197"/>
      <c r="AD31" s="7"/>
    </row>
    <row r="32" spans="2:30" ht="18.75" thickBot="1" x14ac:dyDescent="0.3">
      <c r="B32" s="69">
        <v>25</v>
      </c>
      <c r="C32" s="35" t="s">
        <v>36</v>
      </c>
      <c r="D32" s="36"/>
      <c r="E32" s="37"/>
      <c r="F32" s="38">
        <f t="shared" si="12"/>
        <v>0</v>
      </c>
      <c r="G32" s="39">
        <f t="shared" si="12"/>
        <v>0</v>
      </c>
      <c r="H32" s="36">
        <v>2</v>
      </c>
      <c r="I32" s="37"/>
      <c r="J32" s="38">
        <f t="shared" si="10"/>
        <v>66</v>
      </c>
      <c r="K32" s="39">
        <f t="shared" si="10"/>
        <v>0</v>
      </c>
      <c r="L32" s="36">
        <v>2</v>
      </c>
      <c r="M32" s="37"/>
      <c r="N32" s="38">
        <f t="shared" si="11"/>
        <v>66</v>
      </c>
      <c r="O32" s="39">
        <f t="shared" si="11"/>
        <v>0</v>
      </c>
      <c r="P32" s="36"/>
      <c r="Q32" s="37"/>
      <c r="R32" s="40">
        <f t="shared" si="3"/>
        <v>0</v>
      </c>
      <c r="S32" s="66">
        <f t="shared" si="3"/>
        <v>0</v>
      </c>
      <c r="T32" s="36"/>
      <c r="U32" s="37"/>
      <c r="V32" s="40">
        <f t="shared" si="4"/>
        <v>0</v>
      </c>
      <c r="W32" s="41">
        <f t="shared" si="4"/>
        <v>0</v>
      </c>
      <c r="X32" s="70">
        <f t="shared" si="8"/>
        <v>4</v>
      </c>
      <c r="Y32" s="38"/>
      <c r="Z32" s="157">
        <f t="shared" si="9"/>
        <v>132</v>
      </c>
      <c r="AA32" s="189"/>
      <c r="AB32" s="196"/>
      <c r="AC32" s="197"/>
      <c r="AD32" s="7"/>
    </row>
    <row r="33" spans="2:30" ht="18.75" thickBot="1" x14ac:dyDescent="0.3">
      <c r="B33" s="69">
        <v>26</v>
      </c>
      <c r="C33" s="35" t="s">
        <v>37</v>
      </c>
      <c r="D33" s="36"/>
      <c r="E33" s="37"/>
      <c r="F33" s="38">
        <f t="shared" si="12"/>
        <v>0</v>
      </c>
      <c r="G33" s="39">
        <f t="shared" si="12"/>
        <v>0</v>
      </c>
      <c r="H33" s="36">
        <v>2</v>
      </c>
      <c r="I33" s="37"/>
      <c r="J33" s="38">
        <f t="shared" si="10"/>
        <v>66</v>
      </c>
      <c r="K33" s="39">
        <f t="shared" si="10"/>
        <v>0</v>
      </c>
      <c r="L33" s="36">
        <v>2</v>
      </c>
      <c r="M33" s="37"/>
      <c r="N33" s="38">
        <f t="shared" si="11"/>
        <v>66</v>
      </c>
      <c r="O33" s="39">
        <f t="shared" si="11"/>
        <v>0</v>
      </c>
      <c r="P33" s="36"/>
      <c r="Q33" s="37"/>
      <c r="R33" s="40">
        <f t="shared" si="3"/>
        <v>0</v>
      </c>
      <c r="S33" s="66">
        <f t="shared" si="3"/>
        <v>0</v>
      </c>
      <c r="T33" s="36"/>
      <c r="U33" s="37"/>
      <c r="V33" s="40">
        <f t="shared" si="4"/>
        <v>0</v>
      </c>
      <c r="W33" s="41">
        <f t="shared" si="4"/>
        <v>0</v>
      </c>
      <c r="X33" s="70">
        <f t="shared" si="8"/>
        <v>4</v>
      </c>
      <c r="Y33" s="38"/>
      <c r="Z33" s="157">
        <f t="shared" si="9"/>
        <v>132</v>
      </c>
      <c r="AA33" s="189"/>
      <c r="AB33" s="196"/>
      <c r="AC33" s="197"/>
      <c r="AD33" s="7"/>
    </row>
    <row r="34" spans="2:30" ht="29.25" thickBot="1" x14ac:dyDescent="0.3">
      <c r="B34" s="105">
        <v>27</v>
      </c>
      <c r="C34" s="48" t="s">
        <v>62</v>
      </c>
      <c r="D34" s="103"/>
      <c r="E34" s="59"/>
      <c r="F34" s="91"/>
      <c r="G34" s="60"/>
      <c r="H34" s="103"/>
      <c r="I34" s="59"/>
      <c r="J34" s="91"/>
      <c r="K34" s="60"/>
      <c r="L34" s="106">
        <v>1</v>
      </c>
      <c r="M34" s="59"/>
      <c r="N34" s="38">
        <f t="shared" si="11"/>
        <v>33</v>
      </c>
      <c r="O34" s="60"/>
      <c r="P34" s="103"/>
      <c r="Q34" s="59"/>
      <c r="R34" s="40"/>
      <c r="S34" s="66"/>
      <c r="T34" s="103"/>
      <c r="U34" s="59"/>
      <c r="V34" s="40"/>
      <c r="W34" s="41"/>
      <c r="X34" s="70">
        <f t="shared" si="8"/>
        <v>1</v>
      </c>
      <c r="Y34" s="144"/>
      <c r="Z34" s="157">
        <f t="shared" si="9"/>
        <v>33</v>
      </c>
      <c r="AA34" s="189"/>
      <c r="AB34" s="196"/>
      <c r="AC34" s="197"/>
      <c r="AD34" s="7"/>
    </row>
    <row r="35" spans="2:30" ht="29.25" thickBot="1" x14ac:dyDescent="0.3">
      <c r="B35" s="72">
        <v>28</v>
      </c>
      <c r="C35" s="73" t="s">
        <v>55</v>
      </c>
      <c r="D35" s="74"/>
      <c r="E35" s="75"/>
      <c r="F35" s="76">
        <f t="shared" si="12"/>
        <v>0</v>
      </c>
      <c r="G35" s="77">
        <f t="shared" si="12"/>
        <v>0</v>
      </c>
      <c r="H35" s="74"/>
      <c r="I35" s="75"/>
      <c r="J35" s="76">
        <f t="shared" si="10"/>
        <v>0</v>
      </c>
      <c r="K35" s="77">
        <f t="shared" si="10"/>
        <v>0</v>
      </c>
      <c r="L35" s="74">
        <v>2</v>
      </c>
      <c r="M35" s="75"/>
      <c r="N35" s="76">
        <f t="shared" si="11"/>
        <v>66</v>
      </c>
      <c r="O35" s="77">
        <f t="shared" si="11"/>
        <v>0</v>
      </c>
      <c r="P35" s="74">
        <v>4</v>
      </c>
      <c r="Q35" s="75"/>
      <c r="R35" s="137">
        <f t="shared" si="3"/>
        <v>52</v>
      </c>
      <c r="S35" s="138">
        <f t="shared" si="3"/>
        <v>0</v>
      </c>
      <c r="T35" s="74"/>
      <c r="U35" s="75"/>
      <c r="V35" s="137">
        <f t="shared" si="4"/>
        <v>0</v>
      </c>
      <c r="W35" s="139">
        <f t="shared" si="4"/>
        <v>0</v>
      </c>
      <c r="X35" s="78">
        <f t="shared" si="8"/>
        <v>4</v>
      </c>
      <c r="Y35" s="79"/>
      <c r="Z35" s="158">
        <f t="shared" si="9"/>
        <v>118</v>
      </c>
      <c r="AA35" s="190"/>
      <c r="AB35" s="198"/>
      <c r="AC35" s="199"/>
      <c r="AD35" s="7"/>
    </row>
    <row r="36" spans="2:30" ht="18.75" thickBot="1" x14ac:dyDescent="0.3">
      <c r="B36" s="62">
        <v>29</v>
      </c>
      <c r="C36" s="118" t="s">
        <v>38</v>
      </c>
      <c r="D36" s="116">
        <v>4</v>
      </c>
      <c r="E36" s="65"/>
      <c r="F36" s="66">
        <f t="shared" si="12"/>
        <v>132</v>
      </c>
      <c r="G36" s="67"/>
      <c r="H36" s="64"/>
      <c r="I36" s="65"/>
      <c r="J36" s="66">
        <f t="shared" si="10"/>
        <v>0</v>
      </c>
      <c r="K36" s="67">
        <f t="shared" si="10"/>
        <v>0</v>
      </c>
      <c r="L36" s="64"/>
      <c r="M36" s="65"/>
      <c r="N36" s="66">
        <f t="shared" si="11"/>
        <v>0</v>
      </c>
      <c r="O36" s="67">
        <f t="shared" si="11"/>
        <v>0</v>
      </c>
      <c r="P36" s="64"/>
      <c r="Q36" s="65"/>
      <c r="R36" s="66">
        <f t="shared" si="3"/>
        <v>0</v>
      </c>
      <c r="S36" s="66">
        <f t="shared" si="3"/>
        <v>0</v>
      </c>
      <c r="T36" s="64"/>
      <c r="U36" s="65"/>
      <c r="V36" s="66">
        <f t="shared" si="4"/>
        <v>0</v>
      </c>
      <c r="W36" s="67">
        <f t="shared" si="4"/>
        <v>0</v>
      </c>
      <c r="X36" s="42">
        <f t="shared" si="8"/>
        <v>4</v>
      </c>
      <c r="Y36" s="133"/>
      <c r="Z36" s="156">
        <f t="shared" si="9"/>
        <v>132</v>
      </c>
      <c r="AA36" s="191">
        <f>SUM(Z36:Z38)</f>
        <v>660</v>
      </c>
      <c r="AB36" s="194"/>
      <c r="AC36" s="195"/>
      <c r="AD36" s="7"/>
    </row>
    <row r="37" spans="2:30" ht="18.75" thickBot="1" x14ac:dyDescent="0.3">
      <c r="B37" s="69">
        <v>30</v>
      </c>
      <c r="C37" s="119" t="s">
        <v>39</v>
      </c>
      <c r="D37" s="117"/>
      <c r="E37" s="37"/>
      <c r="F37" s="38"/>
      <c r="G37" s="39"/>
      <c r="H37" s="36">
        <v>5</v>
      </c>
      <c r="I37" s="37"/>
      <c r="J37" s="38">
        <f t="shared" si="10"/>
        <v>165</v>
      </c>
      <c r="K37" s="39"/>
      <c r="L37" s="36">
        <v>3</v>
      </c>
      <c r="M37" s="37"/>
      <c r="N37" s="38">
        <f>L37*33</f>
        <v>99</v>
      </c>
      <c r="O37" s="39"/>
      <c r="P37" s="36"/>
      <c r="Q37" s="37"/>
      <c r="R37" s="40"/>
      <c r="S37" s="66"/>
      <c r="T37" s="36"/>
      <c r="U37" s="37"/>
      <c r="V37" s="40"/>
      <c r="W37" s="41"/>
      <c r="X37" s="52">
        <f t="shared" si="8"/>
        <v>8</v>
      </c>
      <c r="Y37" s="81"/>
      <c r="Z37" s="157">
        <f t="shared" si="9"/>
        <v>264</v>
      </c>
      <c r="AA37" s="192"/>
      <c r="AB37" s="196"/>
      <c r="AC37" s="197"/>
      <c r="AD37" s="7"/>
    </row>
    <row r="38" spans="2:30" ht="18.75" thickBot="1" x14ac:dyDescent="0.3">
      <c r="B38" s="69">
        <v>31</v>
      </c>
      <c r="C38" s="120" t="s">
        <v>40</v>
      </c>
      <c r="D38" s="122"/>
      <c r="E38" s="82"/>
      <c r="F38" s="38"/>
      <c r="G38" s="39"/>
      <c r="H38" s="49">
        <v>5</v>
      </c>
      <c r="I38" s="82"/>
      <c r="J38" s="38">
        <f t="shared" si="10"/>
        <v>165</v>
      </c>
      <c r="K38" s="39"/>
      <c r="L38" s="49">
        <v>3</v>
      </c>
      <c r="M38" s="82"/>
      <c r="N38" s="38">
        <f t="shared" si="11"/>
        <v>99</v>
      </c>
      <c r="O38" s="39"/>
      <c r="P38" s="49"/>
      <c r="Q38" s="82"/>
      <c r="R38" s="40"/>
      <c r="S38" s="66"/>
      <c r="T38" s="49"/>
      <c r="U38" s="82"/>
      <c r="V38" s="40"/>
      <c r="W38" s="41"/>
      <c r="X38" s="52">
        <f t="shared" si="8"/>
        <v>8</v>
      </c>
      <c r="Y38" s="50"/>
      <c r="Z38" s="154">
        <f t="shared" si="9"/>
        <v>264</v>
      </c>
      <c r="AA38" s="193"/>
      <c r="AB38" s="198"/>
      <c r="AC38" s="199"/>
      <c r="AD38" s="7"/>
    </row>
    <row r="39" spans="2:30" ht="29.25" thickBot="1" x14ac:dyDescent="0.3">
      <c r="B39" s="123">
        <v>31</v>
      </c>
      <c r="C39" s="124" t="s">
        <v>54</v>
      </c>
      <c r="D39" s="134"/>
      <c r="E39" s="135"/>
      <c r="F39" s="76"/>
      <c r="G39" s="77"/>
      <c r="H39" s="136"/>
      <c r="I39" s="135"/>
      <c r="J39" s="76"/>
      <c r="K39" s="77"/>
      <c r="L39" s="136"/>
      <c r="M39" s="135"/>
      <c r="N39" s="76"/>
      <c r="O39" s="77"/>
      <c r="P39" s="136">
        <v>10</v>
      </c>
      <c r="Q39" s="135"/>
      <c r="R39" s="137">
        <f t="shared" si="3"/>
        <v>130</v>
      </c>
      <c r="S39" s="138"/>
      <c r="T39" s="136"/>
      <c r="U39" s="135"/>
      <c r="V39" s="137"/>
      <c r="W39" s="139"/>
      <c r="X39" s="132">
        <f t="shared" si="8"/>
        <v>5</v>
      </c>
      <c r="Y39" s="140"/>
      <c r="Z39" s="141">
        <f t="shared" si="9"/>
        <v>130</v>
      </c>
      <c r="AA39" s="155"/>
      <c r="AB39" s="153"/>
      <c r="AC39" s="146"/>
      <c r="AD39" s="7"/>
    </row>
    <row r="40" spans="2:30" ht="18.75" thickBot="1" x14ac:dyDescent="0.3">
      <c r="B40" s="123">
        <v>32</v>
      </c>
      <c r="C40" s="121" t="s">
        <v>41</v>
      </c>
      <c r="D40" s="130"/>
      <c r="E40" s="85"/>
      <c r="F40" s="40">
        <f>D40*33</f>
        <v>0</v>
      </c>
      <c r="G40" s="41">
        <f t="shared" si="12"/>
        <v>0</v>
      </c>
      <c r="H40" s="131"/>
      <c r="I40" s="85"/>
      <c r="J40" s="40">
        <f t="shared" si="10"/>
        <v>0</v>
      </c>
      <c r="K40" s="41"/>
      <c r="L40" s="131"/>
      <c r="M40" s="85">
        <v>2</v>
      </c>
      <c r="N40" s="40">
        <f t="shared" si="11"/>
        <v>0</v>
      </c>
      <c r="O40" s="39">
        <f t="shared" si="11"/>
        <v>66</v>
      </c>
      <c r="P40" s="131"/>
      <c r="Q40" s="85">
        <v>1</v>
      </c>
      <c r="R40" s="40">
        <f t="shared" si="3"/>
        <v>0</v>
      </c>
      <c r="S40" s="40">
        <f>Q40*12</f>
        <v>12</v>
      </c>
      <c r="T40" s="131"/>
      <c r="U40" s="85">
        <v>3</v>
      </c>
      <c r="V40" s="40">
        <f t="shared" si="4"/>
        <v>0</v>
      </c>
      <c r="W40" s="40">
        <f>U40*14</f>
        <v>42</v>
      </c>
      <c r="X40" s="132"/>
      <c r="Y40" s="145">
        <f t="shared" si="5"/>
        <v>4</v>
      </c>
      <c r="Z40" s="202"/>
      <c r="AA40" s="203"/>
      <c r="AB40" s="84">
        <f t="shared" si="6"/>
        <v>120</v>
      </c>
      <c r="AC40" s="85">
        <v>120</v>
      </c>
      <c r="AD40" s="7"/>
    </row>
    <row r="41" spans="2:30" ht="17.25" thickTop="1" thickBot="1" x14ac:dyDescent="0.3">
      <c r="B41" s="8"/>
      <c r="C41" s="9" t="s">
        <v>42</v>
      </c>
      <c r="D41" s="142">
        <f>SUM(D8:D40)</f>
        <v>32</v>
      </c>
      <c r="E41" s="143">
        <f>SUM(E8:E40)</f>
        <v>1</v>
      </c>
      <c r="F41" s="86"/>
      <c r="G41" s="87"/>
      <c r="H41" s="142">
        <f>SUM(H8:H40)</f>
        <v>32</v>
      </c>
      <c r="I41" s="143">
        <f>SUM(I8:I40)</f>
        <v>3</v>
      </c>
      <c r="J41" s="86"/>
      <c r="K41" s="87"/>
      <c r="L41" s="142">
        <f>SUM(L8:L40)</f>
        <v>28</v>
      </c>
      <c r="M41" s="143">
        <f>SUM(M8:M40)</f>
        <v>6</v>
      </c>
      <c r="N41" s="86"/>
      <c r="O41" s="87"/>
      <c r="P41" s="142">
        <f>SUM(P8:P40)</f>
        <v>27</v>
      </c>
      <c r="Q41" s="143">
        <f>SUM(Q8:Q40)</f>
        <v>5</v>
      </c>
      <c r="R41" s="86"/>
      <c r="S41" s="87"/>
      <c r="T41" s="142">
        <f>SUM(T8:T40)</f>
        <v>19</v>
      </c>
      <c r="U41" s="143">
        <f>SUM(U8:U40)</f>
        <v>11</v>
      </c>
      <c r="V41" s="86"/>
      <c r="W41" s="87"/>
      <c r="X41" s="147">
        <f>SUM(X8:X40)</f>
        <v>115</v>
      </c>
      <c r="Y41" s="3">
        <f>SUM(Y8:Y40)</f>
        <v>18</v>
      </c>
      <c r="Z41" s="204"/>
      <c r="AA41" s="205"/>
      <c r="AB41" s="209">
        <f>SUM(AB8:AB10,AB12:AB13,AB15:AB20,AB40:AB40)</f>
        <v>540</v>
      </c>
      <c r="AC41" s="212">
        <v>540</v>
      </c>
      <c r="AD41" s="7"/>
    </row>
    <row r="42" spans="2:30" ht="17.25" thickTop="1" thickBot="1" x14ac:dyDescent="0.3">
      <c r="B42" s="47"/>
      <c r="C42" s="14" t="s">
        <v>43</v>
      </c>
      <c r="D42" s="200">
        <f>SUM(D41:E41)</f>
        <v>33</v>
      </c>
      <c r="E42" s="201"/>
      <c r="F42" s="88"/>
      <c r="G42" s="87"/>
      <c r="H42" s="200">
        <f>SUM(H41:I41)</f>
        <v>35</v>
      </c>
      <c r="I42" s="201"/>
      <c r="J42" s="88"/>
      <c r="K42" s="87"/>
      <c r="L42" s="200">
        <f>SUM(L41:M41)</f>
        <v>34</v>
      </c>
      <c r="M42" s="201"/>
      <c r="N42" s="88"/>
      <c r="O42" s="87"/>
      <c r="P42" s="200">
        <f>SUM(P41:Q41)</f>
        <v>32</v>
      </c>
      <c r="Q42" s="201"/>
      <c r="R42" s="88"/>
      <c r="S42" s="87"/>
      <c r="T42" s="200">
        <f>SUM(T41:U41)</f>
        <v>30</v>
      </c>
      <c r="U42" s="201"/>
      <c r="V42" s="88"/>
      <c r="W42" s="87"/>
      <c r="X42" s="200">
        <f>SUM(X41:Y41)</f>
        <v>133</v>
      </c>
      <c r="Y42" s="215"/>
      <c r="Z42" s="206"/>
      <c r="AA42" s="205"/>
      <c r="AB42" s="210"/>
      <c r="AC42" s="213"/>
      <c r="AD42" s="7"/>
    </row>
    <row r="43" spans="2:30" ht="17.25" thickTop="1" thickBot="1" x14ac:dyDescent="0.3">
      <c r="B43" s="89"/>
      <c r="C43" s="90" t="s">
        <v>44</v>
      </c>
      <c r="D43" s="200">
        <v>33</v>
      </c>
      <c r="E43" s="201"/>
      <c r="F43" s="91"/>
      <c r="G43" s="60"/>
      <c r="H43" s="200">
        <v>35</v>
      </c>
      <c r="I43" s="201"/>
      <c r="J43" s="38"/>
      <c r="K43" s="39"/>
      <c r="L43" s="200">
        <v>34</v>
      </c>
      <c r="M43" s="201"/>
      <c r="N43" s="38"/>
      <c r="O43" s="39"/>
      <c r="P43" s="200">
        <v>31</v>
      </c>
      <c r="Q43" s="201"/>
      <c r="R43" s="38"/>
      <c r="S43" s="39"/>
      <c r="T43" s="200">
        <v>31</v>
      </c>
      <c r="U43" s="201"/>
      <c r="V43" s="38"/>
      <c r="W43" s="39"/>
      <c r="X43" s="200">
        <f>SUM(D43,H43,L43,P43)</f>
        <v>133</v>
      </c>
      <c r="Y43" s="201"/>
      <c r="Z43" s="207"/>
      <c r="AA43" s="208"/>
      <c r="AB43" s="211"/>
      <c r="AC43" s="214"/>
      <c r="AD43" s="7"/>
    </row>
    <row r="44" spans="2:30" ht="16.5" thickTop="1" thickBot="1" x14ac:dyDescent="0.3">
      <c r="B44" s="219" t="s">
        <v>49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92"/>
      <c r="AB44" s="92"/>
      <c r="AC44" s="92"/>
      <c r="AD44" s="94"/>
    </row>
    <row r="45" spans="2:30" s="99" customFormat="1" ht="20.45" customHeight="1" thickTop="1" x14ac:dyDescent="0.25">
      <c r="B45" s="222" t="s">
        <v>51</v>
      </c>
      <c r="C45" s="223"/>
      <c r="D45" s="224" t="s">
        <v>52</v>
      </c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100"/>
      <c r="U45" s="100"/>
      <c r="V45" s="100"/>
      <c r="W45" s="100"/>
      <c r="X45" s="101"/>
    </row>
    <row r="46" spans="2:30" ht="18.75" x14ac:dyDescent="0.3">
      <c r="C46" s="95" t="s">
        <v>45</v>
      </c>
      <c r="D46" s="96">
        <v>2</v>
      </c>
      <c r="E46" s="97"/>
      <c r="F46" s="97"/>
      <c r="G46" s="97"/>
      <c r="H46" s="96">
        <v>2</v>
      </c>
      <c r="I46" s="97"/>
      <c r="J46" s="97"/>
      <c r="K46" s="97"/>
      <c r="L46" s="96">
        <v>2</v>
      </c>
      <c r="M46" s="97"/>
      <c r="N46" s="97"/>
      <c r="O46" s="97"/>
      <c r="P46" s="96">
        <v>2</v>
      </c>
      <c r="Q46" s="97"/>
      <c r="R46" s="97"/>
      <c r="S46" s="97"/>
      <c r="T46" s="96">
        <v>2</v>
      </c>
      <c r="X46" s="98">
        <f t="shared" ref="X46" si="13">SUM(T46/2,P46/2,L46,D46,H46)</f>
        <v>8</v>
      </c>
    </row>
    <row r="47" spans="2:30" ht="4.5" customHeight="1" x14ac:dyDescent="0.25"/>
    <row r="48" spans="2:30" x14ac:dyDescent="0.25">
      <c r="D48" s="225" t="s">
        <v>46</v>
      </c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</row>
    <row r="49" spans="2:29" x14ac:dyDescent="0.25">
      <c r="D49" s="225" t="s">
        <v>47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</row>
    <row r="50" spans="2:29" x14ac:dyDescent="0.25">
      <c r="D50" s="218" t="s">
        <v>63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</row>
    <row r="51" spans="2:29" customFormat="1" ht="15" customHeight="1" x14ac:dyDescent="0.25">
      <c r="B51" s="216" t="s">
        <v>66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</row>
    <row r="52" spans="2:29" customFormat="1" x14ac:dyDescent="0.25">
      <c r="B52" s="217" t="s">
        <v>67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</row>
    <row r="53" spans="2:29" x14ac:dyDescent="0.25">
      <c r="D53" t="s">
        <v>70</v>
      </c>
    </row>
  </sheetData>
  <mergeCells count="45">
    <mergeCell ref="B51:AC51"/>
    <mergeCell ref="B52:AC52"/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  <mergeCell ref="AA36:AA38"/>
    <mergeCell ref="AB24:AC35"/>
    <mergeCell ref="AB36:AC38"/>
    <mergeCell ref="D42:E42"/>
    <mergeCell ref="H42:I42"/>
    <mergeCell ref="L42:M42"/>
    <mergeCell ref="P42:Q42"/>
    <mergeCell ref="T42:U42"/>
    <mergeCell ref="Z40:AA40"/>
    <mergeCell ref="Z41:AA43"/>
    <mergeCell ref="AB41:AB43"/>
    <mergeCell ref="AC41:AC43"/>
    <mergeCell ref="X42:Y42"/>
    <mergeCell ref="X9:X10"/>
    <mergeCell ref="Z9:Z10"/>
    <mergeCell ref="AA9:AA10"/>
    <mergeCell ref="AB21:AC23"/>
    <mergeCell ref="AA24:AA35"/>
    <mergeCell ref="AC5:AC6"/>
    <mergeCell ref="C2:AC2"/>
    <mergeCell ref="D3:G3"/>
    <mergeCell ref="H3:K3"/>
    <mergeCell ref="L3:O3"/>
    <mergeCell ref="P3:S3"/>
    <mergeCell ref="T3:W3"/>
    <mergeCell ref="X3:AC3"/>
    <mergeCell ref="D4:G4"/>
    <mergeCell ref="H4:K4"/>
    <mergeCell ref="L4:O4"/>
    <mergeCell ref="P4:W4"/>
    <mergeCell ref="AA5:AA6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workbookViewId="0">
      <selection activeCell="AG59" sqref="AG59"/>
    </sheetView>
  </sheetViews>
  <sheetFormatPr defaultColWidth="9.140625" defaultRowHeight="15" x14ac:dyDescent="0.2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 x14ac:dyDescent="0.3">
      <c r="C1" s="2" t="s">
        <v>0</v>
      </c>
    </row>
    <row r="2" spans="2:30" ht="19.5" thickTop="1" thickBot="1" x14ac:dyDescent="0.3">
      <c r="B2" s="3">
        <v>1</v>
      </c>
      <c r="C2" s="161" t="s">
        <v>50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  <c r="AD2" s="4"/>
    </row>
    <row r="3" spans="2:30" ht="27.75" thickTop="1" thickBot="1" x14ac:dyDescent="0.3">
      <c r="B3" s="5"/>
      <c r="C3" s="6" t="s">
        <v>69</v>
      </c>
      <c r="D3" s="164" t="s">
        <v>1</v>
      </c>
      <c r="E3" s="165"/>
      <c r="F3" s="165"/>
      <c r="G3" s="166"/>
      <c r="H3" s="167" t="s">
        <v>2</v>
      </c>
      <c r="I3" s="168"/>
      <c r="J3" s="168"/>
      <c r="K3" s="169"/>
      <c r="L3" s="167" t="s">
        <v>3</v>
      </c>
      <c r="M3" s="168"/>
      <c r="N3" s="168"/>
      <c r="O3" s="169"/>
      <c r="P3" s="167" t="s">
        <v>4</v>
      </c>
      <c r="Q3" s="168"/>
      <c r="R3" s="168"/>
      <c r="S3" s="169"/>
      <c r="T3" s="167" t="s">
        <v>5</v>
      </c>
      <c r="U3" s="168"/>
      <c r="V3" s="168"/>
      <c r="W3" s="169"/>
      <c r="X3" s="170" t="s">
        <v>6</v>
      </c>
      <c r="Y3" s="171"/>
      <c r="Z3" s="171"/>
      <c r="AA3" s="171"/>
      <c r="AB3" s="171"/>
      <c r="AC3" s="172"/>
      <c r="AD3" s="7"/>
    </row>
    <row r="4" spans="2:30" ht="16.5" thickTop="1" thickBot="1" x14ac:dyDescent="0.3">
      <c r="B4" s="8"/>
      <c r="C4" s="9"/>
      <c r="D4" s="173" t="s">
        <v>7</v>
      </c>
      <c r="E4" s="174"/>
      <c r="F4" s="174"/>
      <c r="G4" s="175"/>
      <c r="H4" s="176" t="s">
        <v>48</v>
      </c>
      <c r="I4" s="177"/>
      <c r="J4" s="177"/>
      <c r="K4" s="178"/>
      <c r="L4" s="176" t="s">
        <v>53</v>
      </c>
      <c r="M4" s="177"/>
      <c r="N4" s="177"/>
      <c r="O4" s="178"/>
      <c r="P4" s="176" t="s">
        <v>64</v>
      </c>
      <c r="Q4" s="177"/>
      <c r="R4" s="177"/>
      <c r="S4" s="177"/>
      <c r="T4" s="177"/>
      <c r="U4" s="177"/>
      <c r="V4" s="177"/>
      <c r="W4" s="178"/>
      <c r="X4" s="10"/>
      <c r="Y4" s="11"/>
      <c r="Z4" s="11"/>
      <c r="AA4" s="11"/>
      <c r="AB4" s="11"/>
      <c r="AC4" s="12"/>
      <c r="AD4" s="7"/>
    </row>
    <row r="5" spans="2:30" ht="15.75" thickTop="1" x14ac:dyDescent="0.25">
      <c r="B5" s="13" t="s">
        <v>8</v>
      </c>
      <c r="C5" s="14" t="s">
        <v>9</v>
      </c>
      <c r="D5" s="15" t="s">
        <v>10</v>
      </c>
      <c r="E5" s="16" t="s">
        <v>11</v>
      </c>
      <c r="F5" s="16" t="s">
        <v>12</v>
      </c>
      <c r="G5" s="17" t="s">
        <v>13</v>
      </c>
      <c r="H5" s="15" t="s">
        <v>10</v>
      </c>
      <c r="I5" s="16" t="s">
        <v>11</v>
      </c>
      <c r="J5" s="16" t="s">
        <v>12</v>
      </c>
      <c r="K5" s="17" t="s">
        <v>13</v>
      </c>
      <c r="L5" s="15" t="s">
        <v>10</v>
      </c>
      <c r="M5" s="16" t="s">
        <v>11</v>
      </c>
      <c r="N5" s="16" t="s">
        <v>12</v>
      </c>
      <c r="O5" s="17" t="s">
        <v>13</v>
      </c>
      <c r="P5" s="15" t="s">
        <v>10</v>
      </c>
      <c r="Q5" s="16" t="s">
        <v>11</v>
      </c>
      <c r="R5" s="16" t="s">
        <v>12</v>
      </c>
      <c r="S5" s="17" t="s">
        <v>13</v>
      </c>
      <c r="T5" s="15" t="s">
        <v>10</v>
      </c>
      <c r="U5" s="16" t="s">
        <v>11</v>
      </c>
      <c r="V5" s="16" t="s">
        <v>12</v>
      </c>
      <c r="W5" s="17" t="s">
        <v>13</v>
      </c>
      <c r="X5" s="107" t="s">
        <v>10</v>
      </c>
      <c r="Y5" s="108" t="s">
        <v>11</v>
      </c>
      <c r="Z5" s="18" t="s">
        <v>10</v>
      </c>
      <c r="AA5" s="159" t="s">
        <v>14</v>
      </c>
      <c r="AB5" s="107" t="s">
        <v>11</v>
      </c>
      <c r="AC5" s="159" t="s">
        <v>14</v>
      </c>
      <c r="AD5" s="19"/>
    </row>
    <row r="6" spans="2:30" x14ac:dyDescent="0.25">
      <c r="B6" s="20"/>
      <c r="C6" s="14" t="s">
        <v>15</v>
      </c>
      <c r="D6" s="21"/>
      <c r="E6" s="22"/>
      <c r="F6" s="22"/>
      <c r="G6" s="23"/>
      <c r="H6" s="21"/>
      <c r="I6" s="22"/>
      <c r="J6" s="22"/>
      <c r="K6" s="23"/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 t="s">
        <v>16</v>
      </c>
      <c r="Y6" s="23" t="s">
        <v>17</v>
      </c>
      <c r="Z6" s="24"/>
      <c r="AA6" s="160"/>
      <c r="AB6" s="21"/>
      <c r="AC6" s="160"/>
      <c r="AD6" s="25"/>
    </row>
    <row r="7" spans="2:30" ht="15.75" thickBot="1" x14ac:dyDescent="0.3">
      <c r="B7" s="26">
        <v>1</v>
      </c>
      <c r="C7" s="27">
        <v>2</v>
      </c>
      <c r="D7" s="26">
        <v>3</v>
      </c>
      <c r="E7" s="28">
        <v>4</v>
      </c>
      <c r="F7" s="28">
        <v>5</v>
      </c>
      <c r="G7" s="29">
        <v>6</v>
      </c>
      <c r="H7" s="26">
        <v>5</v>
      </c>
      <c r="I7" s="28">
        <v>6</v>
      </c>
      <c r="J7" s="28">
        <v>9</v>
      </c>
      <c r="K7" s="29">
        <v>10</v>
      </c>
      <c r="L7" s="26">
        <v>7</v>
      </c>
      <c r="M7" s="28">
        <v>8</v>
      </c>
      <c r="N7" s="28">
        <v>9</v>
      </c>
      <c r="O7" s="29">
        <v>10</v>
      </c>
      <c r="P7" s="26">
        <v>9</v>
      </c>
      <c r="Q7" s="28">
        <v>10</v>
      </c>
      <c r="R7" s="28">
        <v>13</v>
      </c>
      <c r="S7" s="29">
        <v>14</v>
      </c>
      <c r="T7" s="26">
        <v>11</v>
      </c>
      <c r="U7" s="28">
        <v>12</v>
      </c>
      <c r="V7" s="28">
        <v>13</v>
      </c>
      <c r="W7" s="29">
        <v>14</v>
      </c>
      <c r="X7" s="30">
        <v>13</v>
      </c>
      <c r="Y7" s="31">
        <v>14</v>
      </c>
      <c r="Z7" s="32">
        <v>15</v>
      </c>
      <c r="AA7" s="33">
        <v>16</v>
      </c>
      <c r="AB7" s="30">
        <v>17</v>
      </c>
      <c r="AC7" s="33">
        <v>18</v>
      </c>
      <c r="AD7" s="34"/>
    </row>
    <row r="8" spans="2:30" ht="18.75" thickTop="1" x14ac:dyDescent="0.25">
      <c r="B8" s="8">
        <v>1</v>
      </c>
      <c r="C8" s="35" t="s">
        <v>18</v>
      </c>
      <c r="D8" s="36">
        <v>3</v>
      </c>
      <c r="E8" s="37"/>
      <c r="F8" s="38">
        <f t="shared" ref="F8:G25" si="0">D8*33</f>
        <v>99</v>
      </c>
      <c r="G8" s="39">
        <f t="shared" si="0"/>
        <v>0</v>
      </c>
      <c r="H8" s="36">
        <v>3</v>
      </c>
      <c r="I8" s="37"/>
      <c r="J8" s="38">
        <f t="shared" ref="J8:K23" si="1">H8*33</f>
        <v>99</v>
      </c>
      <c r="K8" s="39">
        <f t="shared" si="1"/>
        <v>0</v>
      </c>
      <c r="L8" s="36">
        <v>3</v>
      </c>
      <c r="M8" s="37"/>
      <c r="N8" s="38">
        <v>92</v>
      </c>
      <c r="O8" s="39">
        <f t="shared" ref="O8:O23" si="2">M8*33</f>
        <v>0</v>
      </c>
      <c r="P8" s="36">
        <v>2</v>
      </c>
      <c r="Q8" s="37"/>
      <c r="R8" s="40">
        <f>P8*13</f>
        <v>26</v>
      </c>
      <c r="S8" s="40">
        <f>Q8*13</f>
        <v>0</v>
      </c>
      <c r="T8" s="36">
        <v>4</v>
      </c>
      <c r="U8" s="37"/>
      <c r="V8" s="40">
        <f>T8*13</f>
        <v>52</v>
      </c>
      <c r="W8" s="41">
        <f>U8*13</f>
        <v>0</v>
      </c>
      <c r="X8" s="42">
        <f>SUM(T8/2,P8/2,L8,D8,H8)</f>
        <v>12</v>
      </c>
      <c r="Y8" s="43">
        <f>SUM(U8/2,Q8/2,M8,E8,I8)</f>
        <v>0</v>
      </c>
      <c r="Z8" s="44">
        <f>SUM(F8,R8,J8,N8,V8)</f>
        <v>368</v>
      </c>
      <c r="AA8" s="45">
        <v>360</v>
      </c>
      <c r="AB8" s="46">
        <f>SUM(G8,S8,K8,O8,W8)</f>
        <v>0</v>
      </c>
      <c r="AC8" s="45">
        <v>240</v>
      </c>
      <c r="AD8" s="7"/>
    </row>
    <row r="9" spans="2:30" ht="18" x14ac:dyDescent="0.25">
      <c r="B9" s="47">
        <v>2</v>
      </c>
      <c r="C9" s="48" t="s">
        <v>19</v>
      </c>
      <c r="D9" s="49">
        <v>2</v>
      </c>
      <c r="E9" s="37"/>
      <c r="F9" s="38">
        <f t="shared" si="0"/>
        <v>66</v>
      </c>
      <c r="G9" s="39">
        <f t="shared" si="0"/>
        <v>0</v>
      </c>
      <c r="H9" s="49">
        <v>2</v>
      </c>
      <c r="I9" s="37"/>
      <c r="J9" s="38">
        <f t="shared" si="1"/>
        <v>66</v>
      </c>
      <c r="K9" s="39">
        <f t="shared" si="1"/>
        <v>0</v>
      </c>
      <c r="L9" s="49">
        <v>2</v>
      </c>
      <c r="M9" s="37"/>
      <c r="N9" s="38">
        <v>61</v>
      </c>
      <c r="O9" s="39">
        <f t="shared" si="2"/>
        <v>0</v>
      </c>
      <c r="P9" s="49">
        <v>2</v>
      </c>
      <c r="Q9" s="37"/>
      <c r="R9" s="40">
        <f t="shared" ref="R9:S40" si="3">P9*13</f>
        <v>26</v>
      </c>
      <c r="S9" s="40">
        <f t="shared" si="3"/>
        <v>0</v>
      </c>
      <c r="T9" s="49">
        <v>4</v>
      </c>
      <c r="U9" s="37"/>
      <c r="V9" s="40">
        <f t="shared" ref="V9:W40" si="4">T9*13</f>
        <v>52</v>
      </c>
      <c r="W9" s="41">
        <f t="shared" si="4"/>
        <v>0</v>
      </c>
      <c r="X9" s="179">
        <f>SUM(D9:D10,H9:H10,L9:L10,T9/2,T10/2,P9/2,P10/2)</f>
        <v>15</v>
      </c>
      <c r="Y9" s="50">
        <f t="shared" ref="Y9:Y40" si="5">SUM(U9/2,Q9/2,M9,E9,I9)</f>
        <v>0</v>
      </c>
      <c r="Z9" s="180">
        <f>SUM(F9:F10,J9:J10,R9:R10,N9:N10,V9:V10)</f>
        <v>450</v>
      </c>
      <c r="AA9" s="182">
        <v>450</v>
      </c>
      <c r="AB9" s="51">
        <f t="shared" ref="AB9:AB40" si="6">SUM(G9,S9,K9,O9,W9)</f>
        <v>0</v>
      </c>
      <c r="AC9" s="112">
        <v>180</v>
      </c>
      <c r="AD9" s="7"/>
    </row>
    <row r="10" spans="2:30" ht="18" x14ac:dyDescent="0.25">
      <c r="B10" s="47">
        <v>3</v>
      </c>
      <c r="C10" s="48" t="s">
        <v>20</v>
      </c>
      <c r="D10" s="49">
        <v>1</v>
      </c>
      <c r="E10" s="37"/>
      <c r="F10" s="38">
        <f t="shared" si="0"/>
        <v>33</v>
      </c>
      <c r="G10" s="39">
        <f t="shared" si="0"/>
        <v>0</v>
      </c>
      <c r="H10" s="49">
        <v>1</v>
      </c>
      <c r="I10" s="37"/>
      <c r="J10" s="38">
        <f t="shared" si="1"/>
        <v>33</v>
      </c>
      <c r="K10" s="39">
        <f t="shared" si="1"/>
        <v>0</v>
      </c>
      <c r="L10" s="49">
        <v>2</v>
      </c>
      <c r="M10" s="37"/>
      <c r="N10" s="38">
        <v>61</v>
      </c>
      <c r="O10" s="39">
        <f t="shared" si="2"/>
        <v>0</v>
      </c>
      <c r="P10" s="49">
        <v>1</v>
      </c>
      <c r="Q10" s="37"/>
      <c r="R10" s="40">
        <f t="shared" si="3"/>
        <v>13</v>
      </c>
      <c r="S10" s="40">
        <f t="shared" si="3"/>
        <v>0</v>
      </c>
      <c r="T10" s="49">
        <v>3</v>
      </c>
      <c r="U10" s="37"/>
      <c r="V10" s="40">
        <f t="shared" si="4"/>
        <v>39</v>
      </c>
      <c r="W10" s="41">
        <f t="shared" si="4"/>
        <v>0</v>
      </c>
      <c r="X10" s="179"/>
      <c r="Y10" s="50">
        <f t="shared" si="5"/>
        <v>0</v>
      </c>
      <c r="Z10" s="181"/>
      <c r="AA10" s="183"/>
      <c r="AB10" s="51">
        <f t="shared" si="6"/>
        <v>0</v>
      </c>
      <c r="AC10" s="113">
        <v>180</v>
      </c>
      <c r="AD10" s="7"/>
    </row>
    <row r="11" spans="2:30" ht="18" x14ac:dyDescent="0.25">
      <c r="B11" s="47">
        <v>4</v>
      </c>
      <c r="C11" s="48" t="s">
        <v>21</v>
      </c>
      <c r="D11" s="49">
        <v>1</v>
      </c>
      <c r="E11" s="37"/>
      <c r="F11" s="38">
        <f t="shared" si="0"/>
        <v>33</v>
      </c>
      <c r="G11" s="39">
        <f t="shared" si="0"/>
        <v>0</v>
      </c>
      <c r="H11" s="49"/>
      <c r="I11" s="37"/>
      <c r="J11" s="38">
        <f t="shared" si="1"/>
        <v>0</v>
      </c>
      <c r="K11" s="39">
        <f t="shared" si="1"/>
        <v>0</v>
      </c>
      <c r="L11" s="49"/>
      <c r="M11" s="37"/>
      <c r="N11" s="38">
        <f t="shared" ref="N11:N23" si="7">L11*30</f>
        <v>0</v>
      </c>
      <c r="O11" s="39">
        <f t="shared" si="2"/>
        <v>0</v>
      </c>
      <c r="P11" s="49"/>
      <c r="Q11" s="37"/>
      <c r="R11" s="40">
        <f t="shared" si="3"/>
        <v>0</v>
      </c>
      <c r="S11" s="40">
        <f t="shared" si="3"/>
        <v>0</v>
      </c>
      <c r="T11" s="49"/>
      <c r="U11" s="37"/>
      <c r="V11" s="40">
        <f t="shared" si="4"/>
        <v>0</v>
      </c>
      <c r="W11" s="41">
        <f t="shared" si="4"/>
        <v>0</v>
      </c>
      <c r="X11" s="52">
        <f>SUM(T11/2,P11/2,L11,D11,H11)</f>
        <v>1</v>
      </c>
      <c r="Y11" s="50"/>
      <c r="Z11" s="111">
        <f>SUM(F11,J11,R11,N11,V11)</f>
        <v>33</v>
      </c>
      <c r="AA11" s="53">
        <v>30</v>
      </c>
      <c r="AB11" s="51">
        <f t="shared" si="6"/>
        <v>0</v>
      </c>
      <c r="AC11" s="54"/>
      <c r="AD11" s="7"/>
    </row>
    <row r="12" spans="2:30" ht="18" x14ac:dyDescent="0.25">
      <c r="B12" s="47">
        <v>5</v>
      </c>
      <c r="C12" s="48" t="s">
        <v>22</v>
      </c>
      <c r="D12" s="49">
        <v>2</v>
      </c>
      <c r="E12" s="37"/>
      <c r="F12" s="38">
        <f t="shared" si="0"/>
        <v>66</v>
      </c>
      <c r="G12" s="39">
        <f t="shared" si="0"/>
        <v>0</v>
      </c>
      <c r="H12" s="49"/>
      <c r="I12" s="37"/>
      <c r="J12" s="38">
        <f t="shared" si="1"/>
        <v>0</v>
      </c>
      <c r="K12" s="39">
        <f t="shared" si="1"/>
        <v>0</v>
      </c>
      <c r="L12" s="49"/>
      <c r="M12" s="37"/>
      <c r="N12" s="38">
        <f t="shared" si="7"/>
        <v>0</v>
      </c>
      <c r="O12" s="39">
        <f t="shared" si="2"/>
        <v>0</v>
      </c>
      <c r="P12" s="49"/>
      <c r="Q12" s="37"/>
      <c r="R12" s="40">
        <f t="shared" si="3"/>
        <v>0</v>
      </c>
      <c r="S12" s="40">
        <f t="shared" si="3"/>
        <v>0</v>
      </c>
      <c r="T12" s="49"/>
      <c r="U12" s="37"/>
      <c r="V12" s="40">
        <f t="shared" si="4"/>
        <v>0</v>
      </c>
      <c r="W12" s="41">
        <f t="shared" si="4"/>
        <v>0</v>
      </c>
      <c r="X12" s="52">
        <f t="shared" ref="X12:X39" si="8">SUM(T12/2,P12/2,L12,D12,H12)</f>
        <v>2</v>
      </c>
      <c r="Y12" s="50">
        <f t="shared" si="5"/>
        <v>0</v>
      </c>
      <c r="Z12" s="111">
        <f>SUM(F12,J12,R12,N12,V12)</f>
        <v>66</v>
      </c>
      <c r="AA12" s="54">
        <v>60</v>
      </c>
      <c r="AB12" s="51">
        <f t="shared" si="6"/>
        <v>0</v>
      </c>
      <c r="AC12" s="54">
        <v>240</v>
      </c>
      <c r="AD12" s="7"/>
    </row>
    <row r="13" spans="2:30" ht="18" x14ac:dyDescent="0.25">
      <c r="B13" s="47">
        <v>6</v>
      </c>
      <c r="C13" s="48" t="s">
        <v>23</v>
      </c>
      <c r="D13" s="49">
        <v>1</v>
      </c>
      <c r="E13" s="37"/>
      <c r="F13" s="38">
        <f t="shared" si="0"/>
        <v>33</v>
      </c>
      <c r="G13" s="39">
        <f t="shared" si="0"/>
        <v>0</v>
      </c>
      <c r="H13" s="49"/>
      <c r="I13" s="37"/>
      <c r="J13" s="38">
        <f t="shared" si="1"/>
        <v>0</v>
      </c>
      <c r="K13" s="39">
        <f t="shared" si="1"/>
        <v>0</v>
      </c>
      <c r="L13" s="49"/>
      <c r="M13" s="37"/>
      <c r="N13" s="38">
        <f t="shared" si="7"/>
        <v>0</v>
      </c>
      <c r="O13" s="39">
        <f t="shared" si="2"/>
        <v>0</v>
      </c>
      <c r="P13" s="49"/>
      <c r="Q13" s="37"/>
      <c r="R13" s="40">
        <f t="shared" si="3"/>
        <v>0</v>
      </c>
      <c r="S13" s="40">
        <f t="shared" si="3"/>
        <v>0</v>
      </c>
      <c r="T13" s="49"/>
      <c r="U13" s="37"/>
      <c r="V13" s="40">
        <f t="shared" si="4"/>
        <v>0</v>
      </c>
      <c r="W13" s="41">
        <f t="shared" si="4"/>
        <v>0</v>
      </c>
      <c r="X13" s="52">
        <f>SUM(T13/2,P13/2,L13,D13,H13)</f>
        <v>1</v>
      </c>
      <c r="Y13" s="50">
        <f t="shared" si="5"/>
        <v>0</v>
      </c>
      <c r="Z13" s="111">
        <f t="shared" ref="Z13:Z39" si="9">SUM(F13,J13,R13,N13,V13)</f>
        <v>33</v>
      </c>
      <c r="AA13" s="55">
        <v>30</v>
      </c>
      <c r="AB13" s="51">
        <f t="shared" si="6"/>
        <v>0</v>
      </c>
      <c r="AC13" s="53">
        <v>180</v>
      </c>
      <c r="AD13" s="7"/>
    </row>
    <row r="14" spans="2:30" ht="18" x14ac:dyDescent="0.25">
      <c r="B14" s="47">
        <v>7</v>
      </c>
      <c r="C14" s="48" t="s">
        <v>24</v>
      </c>
      <c r="D14" s="49">
        <v>1</v>
      </c>
      <c r="E14" s="37"/>
      <c r="F14" s="38">
        <f t="shared" si="0"/>
        <v>33</v>
      </c>
      <c r="G14" s="39">
        <f t="shared" si="0"/>
        <v>0</v>
      </c>
      <c r="H14" s="49">
        <v>1</v>
      </c>
      <c r="I14" s="37"/>
      <c r="J14" s="38">
        <f t="shared" si="1"/>
        <v>33</v>
      </c>
      <c r="K14" s="39">
        <f t="shared" si="1"/>
        <v>0</v>
      </c>
      <c r="L14" s="49"/>
      <c r="M14" s="37"/>
      <c r="N14" s="38">
        <f t="shared" si="7"/>
        <v>0</v>
      </c>
      <c r="O14" s="39">
        <f t="shared" si="2"/>
        <v>0</v>
      </c>
      <c r="P14" s="49"/>
      <c r="Q14" s="37"/>
      <c r="R14" s="40">
        <f t="shared" si="3"/>
        <v>0</v>
      </c>
      <c r="S14" s="40">
        <f t="shared" si="3"/>
        <v>0</v>
      </c>
      <c r="T14" s="49"/>
      <c r="U14" s="37"/>
      <c r="V14" s="40">
        <f t="shared" si="4"/>
        <v>0</v>
      </c>
      <c r="W14" s="41">
        <f t="shared" si="4"/>
        <v>0</v>
      </c>
      <c r="X14" s="52">
        <f t="shared" si="8"/>
        <v>2</v>
      </c>
      <c r="Y14" s="50"/>
      <c r="Z14" s="111">
        <f t="shared" si="9"/>
        <v>66</v>
      </c>
      <c r="AA14" s="54">
        <v>60</v>
      </c>
      <c r="AB14" s="51">
        <f t="shared" si="6"/>
        <v>0</v>
      </c>
      <c r="AC14" s="55">
        <v>240</v>
      </c>
      <c r="AD14" s="7"/>
    </row>
    <row r="15" spans="2:30" ht="18" x14ac:dyDescent="0.25">
      <c r="B15" s="47">
        <v>8</v>
      </c>
      <c r="C15" s="48" t="s">
        <v>25</v>
      </c>
      <c r="D15" s="49">
        <v>1</v>
      </c>
      <c r="E15" s="37"/>
      <c r="F15" s="38">
        <f t="shared" si="0"/>
        <v>33</v>
      </c>
      <c r="G15" s="39">
        <f t="shared" si="0"/>
        <v>0</v>
      </c>
      <c r="H15" s="49"/>
      <c r="I15" s="37"/>
      <c r="J15" s="38">
        <f t="shared" si="1"/>
        <v>0</v>
      </c>
      <c r="K15" s="39">
        <f t="shared" si="1"/>
        <v>0</v>
      </c>
      <c r="L15" s="49"/>
      <c r="M15" s="37"/>
      <c r="N15" s="38">
        <f t="shared" si="7"/>
        <v>0</v>
      </c>
      <c r="O15" s="39">
        <f t="shared" si="2"/>
        <v>0</v>
      </c>
      <c r="P15" s="49"/>
      <c r="Q15" s="37"/>
      <c r="R15" s="40">
        <f t="shared" si="3"/>
        <v>0</v>
      </c>
      <c r="S15" s="40">
        <f t="shared" si="3"/>
        <v>0</v>
      </c>
      <c r="T15" s="49"/>
      <c r="U15" s="37"/>
      <c r="V15" s="40">
        <f t="shared" si="4"/>
        <v>0</v>
      </c>
      <c r="W15" s="41">
        <f t="shared" si="4"/>
        <v>0</v>
      </c>
      <c r="X15" s="52">
        <f t="shared" si="8"/>
        <v>1</v>
      </c>
      <c r="Y15" s="50">
        <f t="shared" si="5"/>
        <v>0</v>
      </c>
      <c r="Z15" s="111">
        <f t="shared" si="9"/>
        <v>33</v>
      </c>
      <c r="AA15" s="54">
        <v>30</v>
      </c>
      <c r="AB15" s="51">
        <f t="shared" si="6"/>
        <v>0</v>
      </c>
      <c r="AC15" s="55">
        <v>240</v>
      </c>
      <c r="AD15" s="7"/>
    </row>
    <row r="16" spans="2:30" ht="18" x14ac:dyDescent="0.25">
      <c r="B16" s="47">
        <v>9</v>
      </c>
      <c r="C16" s="48" t="s">
        <v>26</v>
      </c>
      <c r="D16" s="49">
        <v>1</v>
      </c>
      <c r="E16" s="37"/>
      <c r="F16" s="38">
        <f t="shared" si="0"/>
        <v>33</v>
      </c>
      <c r="G16" s="39">
        <f t="shared" si="0"/>
        <v>0</v>
      </c>
      <c r="H16" s="49"/>
      <c r="I16" s="37">
        <v>2</v>
      </c>
      <c r="J16" s="38">
        <f t="shared" si="1"/>
        <v>0</v>
      </c>
      <c r="K16" s="39">
        <f t="shared" si="1"/>
        <v>66</v>
      </c>
      <c r="L16" s="49"/>
      <c r="M16" s="37">
        <v>2</v>
      </c>
      <c r="N16" s="38">
        <f t="shared" si="7"/>
        <v>0</v>
      </c>
      <c r="O16" s="39">
        <f t="shared" si="2"/>
        <v>66</v>
      </c>
      <c r="P16" s="49"/>
      <c r="Q16" s="37">
        <v>3</v>
      </c>
      <c r="R16" s="40">
        <f t="shared" si="3"/>
        <v>0</v>
      </c>
      <c r="S16" s="40">
        <f t="shared" si="3"/>
        <v>39</v>
      </c>
      <c r="T16" s="49"/>
      <c r="U16" s="37">
        <v>5</v>
      </c>
      <c r="V16" s="40">
        <f t="shared" si="4"/>
        <v>0</v>
      </c>
      <c r="W16" s="41">
        <f t="shared" si="4"/>
        <v>65</v>
      </c>
      <c r="X16" s="52">
        <f t="shared" si="8"/>
        <v>1</v>
      </c>
      <c r="Y16" s="50">
        <f t="shared" si="5"/>
        <v>8</v>
      </c>
      <c r="Z16" s="111">
        <f t="shared" si="9"/>
        <v>33</v>
      </c>
      <c r="AA16" s="54">
        <v>30</v>
      </c>
      <c r="AB16" s="51">
        <f t="shared" si="6"/>
        <v>236</v>
      </c>
      <c r="AC16" s="54">
        <v>240</v>
      </c>
      <c r="AD16" s="7"/>
    </row>
    <row r="17" spans="2:30" ht="18" x14ac:dyDescent="0.25">
      <c r="B17" s="47">
        <v>10</v>
      </c>
      <c r="C17" s="48" t="s">
        <v>27</v>
      </c>
      <c r="D17" s="49">
        <v>1</v>
      </c>
      <c r="E17" s="37"/>
      <c r="F17" s="38">
        <f t="shared" si="0"/>
        <v>33</v>
      </c>
      <c r="G17" s="39">
        <f t="shared" si="0"/>
        <v>0</v>
      </c>
      <c r="H17" s="49"/>
      <c r="I17" s="37"/>
      <c r="J17" s="38">
        <f t="shared" si="1"/>
        <v>0</v>
      </c>
      <c r="K17" s="39">
        <f t="shared" si="1"/>
        <v>0</v>
      </c>
      <c r="L17" s="49"/>
      <c r="M17" s="37"/>
      <c r="N17" s="38">
        <f t="shared" si="7"/>
        <v>0</v>
      </c>
      <c r="O17" s="39">
        <f t="shared" si="2"/>
        <v>0</v>
      </c>
      <c r="P17" s="49"/>
      <c r="Q17" s="37"/>
      <c r="R17" s="40">
        <f t="shared" si="3"/>
        <v>0</v>
      </c>
      <c r="S17" s="40">
        <f t="shared" si="3"/>
        <v>0</v>
      </c>
      <c r="T17" s="49"/>
      <c r="U17" s="37"/>
      <c r="V17" s="40">
        <f t="shared" si="4"/>
        <v>0</v>
      </c>
      <c r="W17" s="41">
        <f t="shared" si="4"/>
        <v>0</v>
      </c>
      <c r="X17" s="52">
        <f t="shared" si="8"/>
        <v>1</v>
      </c>
      <c r="Y17" s="50">
        <f t="shared" si="5"/>
        <v>0</v>
      </c>
      <c r="Z17" s="111">
        <f t="shared" si="9"/>
        <v>33</v>
      </c>
      <c r="AA17" s="54">
        <v>30</v>
      </c>
      <c r="AB17" s="51">
        <f t="shared" si="6"/>
        <v>0</v>
      </c>
      <c r="AC17" s="54">
        <v>240</v>
      </c>
      <c r="AD17" s="7"/>
    </row>
    <row r="18" spans="2:30" ht="18" x14ac:dyDescent="0.25">
      <c r="B18" s="47">
        <v>11</v>
      </c>
      <c r="C18" s="48" t="s">
        <v>28</v>
      </c>
      <c r="D18" s="49">
        <v>1</v>
      </c>
      <c r="E18" s="37"/>
      <c r="F18" s="38">
        <f t="shared" si="0"/>
        <v>33</v>
      </c>
      <c r="G18" s="39">
        <f t="shared" si="0"/>
        <v>0</v>
      </c>
      <c r="H18" s="49"/>
      <c r="I18" s="37"/>
      <c r="J18" s="38">
        <f t="shared" si="1"/>
        <v>0</v>
      </c>
      <c r="K18" s="39">
        <f t="shared" si="1"/>
        <v>0</v>
      </c>
      <c r="L18" s="49"/>
      <c r="M18" s="37"/>
      <c r="N18" s="38">
        <f t="shared" si="7"/>
        <v>0</v>
      </c>
      <c r="O18" s="39">
        <f t="shared" si="2"/>
        <v>0</v>
      </c>
      <c r="P18" s="49"/>
      <c r="Q18" s="37"/>
      <c r="R18" s="40">
        <f t="shared" si="3"/>
        <v>0</v>
      </c>
      <c r="S18" s="40">
        <f t="shared" si="3"/>
        <v>0</v>
      </c>
      <c r="T18" s="49"/>
      <c r="U18" s="37"/>
      <c r="V18" s="40">
        <f t="shared" si="4"/>
        <v>0</v>
      </c>
      <c r="W18" s="41">
        <f t="shared" si="4"/>
        <v>0</v>
      </c>
      <c r="X18" s="52">
        <f>SUM(T18/2,P18/2,L18,D18,H18)</f>
        <v>1</v>
      </c>
      <c r="Y18" s="50">
        <f t="shared" si="5"/>
        <v>0</v>
      </c>
      <c r="Z18" s="111">
        <f t="shared" si="9"/>
        <v>33</v>
      </c>
      <c r="AA18" s="54">
        <v>30</v>
      </c>
      <c r="AB18" s="51">
        <f t="shared" si="6"/>
        <v>0</v>
      </c>
      <c r="AC18" s="54">
        <v>240</v>
      </c>
      <c r="AD18" s="7"/>
    </row>
    <row r="19" spans="2:30" ht="18" x14ac:dyDescent="0.25">
      <c r="B19" s="47">
        <v>12</v>
      </c>
      <c r="C19" s="48" t="s">
        <v>29</v>
      </c>
      <c r="D19" s="49">
        <v>1</v>
      </c>
      <c r="E19" s="37">
        <v>1</v>
      </c>
      <c r="F19" s="38">
        <f t="shared" si="0"/>
        <v>33</v>
      </c>
      <c r="G19" s="39">
        <f t="shared" si="0"/>
        <v>33</v>
      </c>
      <c r="H19" s="49">
        <v>3</v>
      </c>
      <c r="I19" s="37">
        <v>1</v>
      </c>
      <c r="J19" s="38">
        <f t="shared" si="1"/>
        <v>99</v>
      </c>
      <c r="K19" s="39">
        <f t="shared" si="1"/>
        <v>33</v>
      </c>
      <c r="L19" s="49">
        <v>3</v>
      </c>
      <c r="M19" s="37">
        <v>2</v>
      </c>
      <c r="N19" s="38">
        <f t="shared" si="7"/>
        <v>90</v>
      </c>
      <c r="O19" s="39">
        <f t="shared" si="2"/>
        <v>66</v>
      </c>
      <c r="P19" s="49">
        <v>2</v>
      </c>
      <c r="Q19" s="37">
        <v>1</v>
      </c>
      <c r="R19" s="40">
        <f t="shared" si="3"/>
        <v>26</v>
      </c>
      <c r="S19" s="40">
        <f t="shared" si="3"/>
        <v>13</v>
      </c>
      <c r="T19" s="49">
        <v>4</v>
      </c>
      <c r="U19" s="37">
        <v>3</v>
      </c>
      <c r="V19" s="40">
        <f t="shared" si="4"/>
        <v>52</v>
      </c>
      <c r="W19" s="41">
        <f t="shared" si="4"/>
        <v>39</v>
      </c>
      <c r="X19" s="52">
        <f t="shared" si="8"/>
        <v>10</v>
      </c>
      <c r="Y19" s="50">
        <f t="shared" si="5"/>
        <v>6</v>
      </c>
      <c r="Z19" s="111">
        <f t="shared" si="9"/>
        <v>300</v>
      </c>
      <c r="AA19" s="54">
        <v>300</v>
      </c>
      <c r="AB19" s="51">
        <f t="shared" si="6"/>
        <v>184</v>
      </c>
      <c r="AC19" s="53">
        <v>180</v>
      </c>
      <c r="AD19" s="7"/>
    </row>
    <row r="20" spans="2:30" ht="18" x14ac:dyDescent="0.25">
      <c r="B20" s="47">
        <v>13</v>
      </c>
      <c r="C20" s="48" t="s">
        <v>30</v>
      </c>
      <c r="D20" s="49">
        <v>1</v>
      </c>
      <c r="E20" s="37"/>
      <c r="F20" s="38">
        <f t="shared" si="0"/>
        <v>33</v>
      </c>
      <c r="G20" s="39">
        <f t="shared" si="0"/>
        <v>0</v>
      </c>
      <c r="H20" s="49"/>
      <c r="I20" s="37"/>
      <c r="J20" s="38">
        <f t="shared" si="1"/>
        <v>0</v>
      </c>
      <c r="K20" s="39">
        <f t="shared" si="1"/>
        <v>0</v>
      </c>
      <c r="L20" s="49"/>
      <c r="M20" s="37"/>
      <c r="N20" s="38">
        <f t="shared" si="7"/>
        <v>0</v>
      </c>
      <c r="O20" s="39">
        <f t="shared" si="2"/>
        <v>0</v>
      </c>
      <c r="P20" s="49"/>
      <c r="Q20" s="37"/>
      <c r="R20" s="40">
        <f t="shared" si="3"/>
        <v>0</v>
      </c>
      <c r="S20" s="40">
        <f t="shared" si="3"/>
        <v>0</v>
      </c>
      <c r="T20" s="49"/>
      <c r="U20" s="37"/>
      <c r="V20" s="40">
        <f t="shared" si="4"/>
        <v>0</v>
      </c>
      <c r="W20" s="41">
        <f t="shared" si="4"/>
        <v>0</v>
      </c>
      <c r="X20" s="52">
        <f t="shared" si="8"/>
        <v>1</v>
      </c>
      <c r="Y20" s="50">
        <f t="shared" si="5"/>
        <v>0</v>
      </c>
      <c r="Z20" s="111">
        <f t="shared" si="9"/>
        <v>33</v>
      </c>
      <c r="AA20" s="54">
        <v>30</v>
      </c>
      <c r="AB20" s="51">
        <f t="shared" si="6"/>
        <v>0</v>
      </c>
      <c r="AC20" s="54">
        <v>180</v>
      </c>
      <c r="AD20" s="7"/>
    </row>
    <row r="21" spans="2:30" ht="18" x14ac:dyDescent="0.25">
      <c r="B21" s="47">
        <v>14</v>
      </c>
      <c r="C21" s="48" t="s">
        <v>31</v>
      </c>
      <c r="D21" s="49">
        <v>3</v>
      </c>
      <c r="E21" s="37"/>
      <c r="F21" s="38">
        <f t="shared" si="0"/>
        <v>99</v>
      </c>
      <c r="G21" s="39">
        <f t="shared" si="0"/>
        <v>0</v>
      </c>
      <c r="H21" s="49">
        <v>3</v>
      </c>
      <c r="I21" s="37"/>
      <c r="J21" s="38">
        <f t="shared" si="1"/>
        <v>99</v>
      </c>
      <c r="K21" s="39">
        <f t="shared" si="1"/>
        <v>0</v>
      </c>
      <c r="L21" s="49">
        <v>3</v>
      </c>
      <c r="M21" s="37"/>
      <c r="N21" s="38">
        <f t="shared" si="7"/>
        <v>90</v>
      </c>
      <c r="O21" s="39">
        <f t="shared" si="2"/>
        <v>0</v>
      </c>
      <c r="P21" s="49">
        <v>3</v>
      </c>
      <c r="Q21" s="37"/>
      <c r="R21" s="40">
        <f t="shared" si="3"/>
        <v>39</v>
      </c>
      <c r="S21" s="40">
        <f t="shared" si="3"/>
        <v>0</v>
      </c>
      <c r="T21" s="49">
        <v>3</v>
      </c>
      <c r="U21" s="37"/>
      <c r="V21" s="40">
        <f t="shared" si="4"/>
        <v>39</v>
      </c>
      <c r="W21" s="41">
        <f t="shared" si="4"/>
        <v>0</v>
      </c>
      <c r="X21" s="52">
        <f t="shared" si="8"/>
        <v>12</v>
      </c>
      <c r="Y21" s="50">
        <f t="shared" si="5"/>
        <v>0</v>
      </c>
      <c r="Z21" s="111">
        <f t="shared" si="9"/>
        <v>366</v>
      </c>
      <c r="AA21" s="54">
        <v>360</v>
      </c>
      <c r="AB21" s="184"/>
      <c r="AC21" s="185"/>
      <c r="AD21" s="7"/>
    </row>
    <row r="22" spans="2:30" ht="18" x14ac:dyDescent="0.25">
      <c r="B22" s="47">
        <v>15</v>
      </c>
      <c r="C22" s="48" t="s">
        <v>32</v>
      </c>
      <c r="D22" s="49">
        <v>1</v>
      </c>
      <c r="E22" s="37"/>
      <c r="F22" s="38">
        <f t="shared" si="0"/>
        <v>33</v>
      </c>
      <c r="G22" s="39">
        <f t="shared" si="0"/>
        <v>0</v>
      </c>
      <c r="H22" s="49"/>
      <c r="I22" s="37"/>
      <c r="J22" s="38">
        <f t="shared" si="1"/>
        <v>0</v>
      </c>
      <c r="K22" s="39">
        <f t="shared" si="1"/>
        <v>0</v>
      </c>
      <c r="L22" s="49"/>
      <c r="M22" s="37"/>
      <c r="N22" s="38">
        <f t="shared" si="7"/>
        <v>0</v>
      </c>
      <c r="O22" s="39">
        <f t="shared" si="2"/>
        <v>0</v>
      </c>
      <c r="P22" s="49"/>
      <c r="Q22" s="37"/>
      <c r="R22" s="40">
        <f t="shared" si="3"/>
        <v>0</v>
      </c>
      <c r="S22" s="40">
        <f t="shared" si="3"/>
        <v>0</v>
      </c>
      <c r="T22" s="49"/>
      <c r="U22" s="37"/>
      <c r="V22" s="40">
        <f t="shared" si="4"/>
        <v>0</v>
      </c>
      <c r="W22" s="41">
        <f t="shared" si="4"/>
        <v>0</v>
      </c>
      <c r="X22" s="52">
        <f t="shared" si="8"/>
        <v>1</v>
      </c>
      <c r="Y22" s="50">
        <f t="shared" si="5"/>
        <v>0</v>
      </c>
      <c r="Z22" s="111">
        <f t="shared" si="9"/>
        <v>33</v>
      </c>
      <c r="AA22" s="54">
        <v>30</v>
      </c>
      <c r="AB22" s="186"/>
      <c r="AC22" s="187"/>
      <c r="AD22" s="7"/>
    </row>
    <row r="23" spans="2:30" ht="18.75" thickBot="1" x14ac:dyDescent="0.3">
      <c r="B23" s="56">
        <v>16</v>
      </c>
      <c r="C23" s="57" t="s">
        <v>33</v>
      </c>
      <c r="D23" s="58">
        <v>1</v>
      </c>
      <c r="E23" s="59"/>
      <c r="F23" s="91">
        <f t="shared" si="0"/>
        <v>33</v>
      </c>
      <c r="G23" s="60">
        <f t="shared" si="0"/>
        <v>0</v>
      </c>
      <c r="H23" s="58">
        <v>1</v>
      </c>
      <c r="I23" s="59"/>
      <c r="J23" s="91">
        <f t="shared" si="1"/>
        <v>33</v>
      </c>
      <c r="K23" s="60">
        <f t="shared" si="1"/>
        <v>0</v>
      </c>
      <c r="L23" s="58">
        <v>1</v>
      </c>
      <c r="M23" s="59"/>
      <c r="N23" s="91">
        <f t="shared" si="7"/>
        <v>30</v>
      </c>
      <c r="O23" s="60">
        <f t="shared" si="2"/>
        <v>0</v>
      </c>
      <c r="P23" s="58">
        <v>1</v>
      </c>
      <c r="Q23" s="59"/>
      <c r="R23" s="128">
        <f t="shared" si="3"/>
        <v>13</v>
      </c>
      <c r="S23" s="128">
        <f t="shared" si="3"/>
        <v>0</v>
      </c>
      <c r="T23" s="58">
        <v>1</v>
      </c>
      <c r="U23" s="59"/>
      <c r="V23" s="128">
        <f t="shared" si="4"/>
        <v>13</v>
      </c>
      <c r="W23" s="129">
        <f t="shared" si="4"/>
        <v>0</v>
      </c>
      <c r="X23" s="61">
        <f t="shared" si="8"/>
        <v>4</v>
      </c>
      <c r="Y23" s="102">
        <f t="shared" si="5"/>
        <v>0</v>
      </c>
      <c r="Z23" s="111">
        <f t="shared" si="9"/>
        <v>122</v>
      </c>
      <c r="AA23" s="53">
        <v>120</v>
      </c>
      <c r="AB23" s="226"/>
      <c r="AC23" s="227"/>
      <c r="AD23" s="7"/>
    </row>
    <row r="24" spans="2:30" ht="19.5" thickTop="1" thickBot="1" x14ac:dyDescent="0.3">
      <c r="B24" s="62">
        <v>17</v>
      </c>
      <c r="C24" s="63" t="s">
        <v>59</v>
      </c>
      <c r="D24" s="64"/>
      <c r="E24" s="65"/>
      <c r="F24" s="66">
        <f t="shared" si="0"/>
        <v>0</v>
      </c>
      <c r="G24" s="67">
        <f t="shared" si="0"/>
        <v>0</v>
      </c>
      <c r="H24" s="64"/>
      <c r="I24" s="65"/>
      <c r="J24" s="66">
        <f t="shared" ref="J24:K40" si="10">H24*33</f>
        <v>0</v>
      </c>
      <c r="K24" s="67">
        <f>I24*33</f>
        <v>0</v>
      </c>
      <c r="L24" s="64"/>
      <c r="M24" s="65"/>
      <c r="N24" s="66">
        <f t="shared" ref="N24:O40" si="11">L24*33</f>
        <v>0</v>
      </c>
      <c r="O24" s="67">
        <f t="shared" si="11"/>
        <v>0</v>
      </c>
      <c r="P24" s="64">
        <v>2</v>
      </c>
      <c r="Q24" s="65"/>
      <c r="R24" s="66">
        <f t="shared" si="3"/>
        <v>26</v>
      </c>
      <c r="S24" s="66">
        <f>Q24*13</f>
        <v>0</v>
      </c>
      <c r="T24" s="64"/>
      <c r="U24" s="65"/>
      <c r="V24" s="66">
        <f t="shared" si="4"/>
        <v>0</v>
      </c>
      <c r="W24" s="67">
        <f t="shared" si="4"/>
        <v>0</v>
      </c>
      <c r="X24" s="42">
        <f t="shared" si="8"/>
        <v>1</v>
      </c>
      <c r="Y24" s="66"/>
      <c r="Z24" s="68">
        <f t="shared" si="9"/>
        <v>26</v>
      </c>
      <c r="AA24" s="228"/>
      <c r="AB24" s="231"/>
      <c r="AC24" s="232"/>
      <c r="AD24" s="7"/>
    </row>
    <row r="25" spans="2:30" ht="18.75" thickBot="1" x14ac:dyDescent="0.3">
      <c r="B25" s="104">
        <v>18</v>
      </c>
      <c r="C25" s="35" t="s">
        <v>57</v>
      </c>
      <c r="D25" s="36">
        <v>1</v>
      </c>
      <c r="E25" s="37"/>
      <c r="F25" s="38">
        <f t="shared" si="0"/>
        <v>33</v>
      </c>
      <c r="G25" s="41"/>
      <c r="H25" s="36"/>
      <c r="I25" s="37"/>
      <c r="J25" s="40"/>
      <c r="K25" s="41"/>
      <c r="L25" s="36"/>
      <c r="M25" s="37"/>
      <c r="N25" s="40"/>
      <c r="O25" s="41"/>
      <c r="P25" s="36"/>
      <c r="Q25" s="37"/>
      <c r="R25" s="40"/>
      <c r="S25" s="66"/>
      <c r="T25" s="36"/>
      <c r="U25" s="37"/>
      <c r="V25" s="40"/>
      <c r="W25" s="41"/>
      <c r="X25" s="42">
        <f t="shared" si="8"/>
        <v>1</v>
      </c>
      <c r="Y25" s="40"/>
      <c r="Z25" s="68">
        <f t="shared" si="9"/>
        <v>33</v>
      </c>
      <c r="AA25" s="229"/>
      <c r="AB25" s="233"/>
      <c r="AC25" s="234"/>
      <c r="AD25" s="7"/>
    </row>
    <row r="26" spans="2:30" ht="29.25" thickBot="1" x14ac:dyDescent="0.3">
      <c r="B26" s="104">
        <v>19</v>
      </c>
      <c r="C26" s="35" t="s">
        <v>58</v>
      </c>
      <c r="D26" s="36"/>
      <c r="E26" s="37"/>
      <c r="F26" s="40"/>
      <c r="G26" s="41"/>
      <c r="H26" s="36">
        <v>1</v>
      </c>
      <c r="I26" s="37"/>
      <c r="J26" s="38">
        <f t="shared" si="10"/>
        <v>33</v>
      </c>
      <c r="K26" s="41"/>
      <c r="L26" s="36"/>
      <c r="M26" s="37"/>
      <c r="N26" s="40"/>
      <c r="O26" s="41"/>
      <c r="P26" s="36"/>
      <c r="Q26" s="37"/>
      <c r="R26" s="40"/>
      <c r="S26" s="66"/>
      <c r="T26" s="36"/>
      <c r="U26" s="37"/>
      <c r="V26" s="40"/>
      <c r="W26" s="41"/>
      <c r="X26" s="42">
        <f t="shared" si="8"/>
        <v>1</v>
      </c>
      <c r="Y26" s="40"/>
      <c r="Z26" s="68">
        <f t="shared" si="9"/>
        <v>33</v>
      </c>
      <c r="AA26" s="229"/>
      <c r="AB26" s="233"/>
      <c r="AC26" s="234"/>
      <c r="AD26" s="7"/>
    </row>
    <row r="27" spans="2:30" ht="18.75" thickBot="1" x14ac:dyDescent="0.3">
      <c r="B27" s="69">
        <v>20</v>
      </c>
      <c r="C27" s="35" t="s">
        <v>56</v>
      </c>
      <c r="D27" s="36"/>
      <c r="E27" s="37"/>
      <c r="F27" s="38">
        <f t="shared" ref="F27:G40" si="12">D27*33</f>
        <v>0</v>
      </c>
      <c r="G27" s="39">
        <f t="shared" si="12"/>
        <v>0</v>
      </c>
      <c r="H27" s="36"/>
      <c r="I27" s="37"/>
      <c r="J27" s="38">
        <f t="shared" si="10"/>
        <v>0</v>
      </c>
      <c r="K27" s="39">
        <f t="shared" si="10"/>
        <v>0</v>
      </c>
      <c r="L27" s="36">
        <v>1</v>
      </c>
      <c r="M27" s="37"/>
      <c r="N27" s="38">
        <f t="shared" si="11"/>
        <v>33</v>
      </c>
      <c r="O27" s="39">
        <f t="shared" si="11"/>
        <v>0</v>
      </c>
      <c r="P27" s="36"/>
      <c r="Q27" s="37"/>
      <c r="R27" s="40">
        <f t="shared" si="3"/>
        <v>0</v>
      </c>
      <c r="S27" s="66">
        <f t="shared" si="3"/>
        <v>0</v>
      </c>
      <c r="T27" s="36"/>
      <c r="U27" s="37"/>
      <c r="V27" s="40">
        <f t="shared" si="4"/>
        <v>0</v>
      </c>
      <c r="W27" s="41">
        <f t="shared" si="4"/>
        <v>0</v>
      </c>
      <c r="X27" s="70">
        <f t="shared" si="8"/>
        <v>1</v>
      </c>
      <c r="Y27" s="38"/>
      <c r="Z27" s="71">
        <f t="shared" si="9"/>
        <v>33</v>
      </c>
      <c r="AA27" s="229"/>
      <c r="AB27" s="233"/>
      <c r="AC27" s="234"/>
      <c r="AD27" s="7"/>
    </row>
    <row r="28" spans="2:30" ht="29.25" thickBot="1" x14ac:dyDescent="0.3">
      <c r="B28" s="69">
        <v>21</v>
      </c>
      <c r="C28" s="35" t="s">
        <v>34</v>
      </c>
      <c r="D28" s="36">
        <v>1</v>
      </c>
      <c r="E28" s="37"/>
      <c r="F28" s="38">
        <f t="shared" si="12"/>
        <v>33</v>
      </c>
      <c r="G28" s="39">
        <f t="shared" si="12"/>
        <v>0</v>
      </c>
      <c r="H28" s="36">
        <v>1</v>
      </c>
      <c r="I28" s="37"/>
      <c r="J28" s="38">
        <f t="shared" si="10"/>
        <v>33</v>
      </c>
      <c r="K28" s="39">
        <f t="shared" si="10"/>
        <v>0</v>
      </c>
      <c r="L28" s="36"/>
      <c r="M28" s="37"/>
      <c r="N28" s="38">
        <f t="shared" si="11"/>
        <v>0</v>
      </c>
      <c r="O28" s="39">
        <f t="shared" si="11"/>
        <v>0</v>
      </c>
      <c r="P28" s="36"/>
      <c r="Q28" s="37"/>
      <c r="R28" s="40">
        <f t="shared" si="3"/>
        <v>0</v>
      </c>
      <c r="S28" s="66">
        <f t="shared" si="3"/>
        <v>0</v>
      </c>
      <c r="T28" s="36"/>
      <c r="U28" s="37"/>
      <c r="V28" s="40">
        <f t="shared" si="4"/>
        <v>0</v>
      </c>
      <c r="W28" s="41">
        <f t="shared" si="4"/>
        <v>0</v>
      </c>
      <c r="X28" s="70">
        <f t="shared" si="8"/>
        <v>2</v>
      </c>
      <c r="Y28" s="38"/>
      <c r="Z28" s="71">
        <f t="shared" si="9"/>
        <v>66</v>
      </c>
      <c r="AA28" s="229"/>
      <c r="AB28" s="233"/>
      <c r="AC28" s="234"/>
      <c r="AD28" s="7"/>
    </row>
    <row r="29" spans="2:30" ht="18.75" thickBot="1" x14ac:dyDescent="0.3">
      <c r="B29" s="69">
        <v>22</v>
      </c>
      <c r="C29" s="35" t="s">
        <v>60</v>
      </c>
      <c r="D29" s="36">
        <v>1</v>
      </c>
      <c r="E29" s="37"/>
      <c r="F29" s="38">
        <f t="shared" si="12"/>
        <v>33</v>
      </c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40"/>
      <c r="S29" s="66"/>
      <c r="T29" s="36"/>
      <c r="U29" s="37"/>
      <c r="V29" s="40"/>
      <c r="W29" s="41"/>
      <c r="X29" s="70">
        <f t="shared" si="8"/>
        <v>1</v>
      </c>
      <c r="Y29" s="38"/>
      <c r="Z29" s="71">
        <f t="shared" si="9"/>
        <v>33</v>
      </c>
      <c r="AA29" s="229"/>
      <c r="AB29" s="233"/>
      <c r="AC29" s="234"/>
      <c r="AD29" s="7"/>
    </row>
    <row r="30" spans="2:30" ht="18.75" thickBot="1" x14ac:dyDescent="0.3">
      <c r="B30" s="69">
        <v>23</v>
      </c>
      <c r="C30" s="35" t="s">
        <v>35</v>
      </c>
      <c r="D30" s="36">
        <v>2</v>
      </c>
      <c r="E30" s="37"/>
      <c r="F30" s="38">
        <f t="shared" si="12"/>
        <v>66</v>
      </c>
      <c r="G30" s="39">
        <f t="shared" si="12"/>
        <v>0</v>
      </c>
      <c r="H30" s="36">
        <v>2</v>
      </c>
      <c r="I30" s="37"/>
      <c r="J30" s="38">
        <f t="shared" si="10"/>
        <v>66</v>
      </c>
      <c r="K30" s="39">
        <f t="shared" si="10"/>
        <v>0</v>
      </c>
      <c r="L30" s="36"/>
      <c r="M30" s="37"/>
      <c r="N30" s="38">
        <f t="shared" si="11"/>
        <v>0</v>
      </c>
      <c r="O30" s="39">
        <f t="shared" si="11"/>
        <v>0</v>
      </c>
      <c r="P30" s="36"/>
      <c r="Q30" s="37"/>
      <c r="R30" s="40">
        <f t="shared" si="3"/>
        <v>0</v>
      </c>
      <c r="S30" s="66">
        <f t="shared" si="3"/>
        <v>0</v>
      </c>
      <c r="T30" s="36"/>
      <c r="U30" s="37"/>
      <c r="V30" s="40">
        <f t="shared" si="4"/>
        <v>0</v>
      </c>
      <c r="W30" s="41">
        <f t="shared" si="4"/>
        <v>0</v>
      </c>
      <c r="X30" s="70">
        <f t="shared" si="8"/>
        <v>4</v>
      </c>
      <c r="Y30" s="38"/>
      <c r="Z30" s="71">
        <f t="shared" si="9"/>
        <v>132</v>
      </c>
      <c r="AA30" s="229"/>
      <c r="AB30" s="233"/>
      <c r="AC30" s="234"/>
      <c r="AD30" s="7"/>
    </row>
    <row r="31" spans="2:30" ht="18.75" thickBot="1" x14ac:dyDescent="0.3">
      <c r="B31" s="69">
        <v>24</v>
      </c>
      <c r="C31" s="35" t="s">
        <v>61</v>
      </c>
      <c r="D31" s="36">
        <v>1</v>
      </c>
      <c r="E31" s="37"/>
      <c r="F31" s="38">
        <f t="shared" si="12"/>
        <v>33</v>
      </c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40"/>
      <c r="S31" s="66"/>
      <c r="T31" s="36"/>
      <c r="U31" s="37"/>
      <c r="V31" s="40"/>
      <c r="W31" s="41"/>
      <c r="X31" s="70">
        <f t="shared" si="8"/>
        <v>1</v>
      </c>
      <c r="Y31" s="38"/>
      <c r="Z31" s="71">
        <f t="shared" si="9"/>
        <v>33</v>
      </c>
      <c r="AA31" s="229"/>
      <c r="AB31" s="233"/>
      <c r="AC31" s="234"/>
      <c r="AD31" s="7"/>
    </row>
    <row r="32" spans="2:30" ht="18.75" thickBot="1" x14ac:dyDescent="0.3">
      <c r="B32" s="69">
        <v>25</v>
      </c>
      <c r="C32" s="35" t="s">
        <v>36</v>
      </c>
      <c r="D32" s="36"/>
      <c r="E32" s="37"/>
      <c r="F32" s="38">
        <f t="shared" si="12"/>
        <v>0</v>
      </c>
      <c r="G32" s="39">
        <f t="shared" si="12"/>
        <v>0</v>
      </c>
      <c r="H32" s="36">
        <v>2</v>
      </c>
      <c r="I32" s="37"/>
      <c r="J32" s="38">
        <f t="shared" si="10"/>
        <v>66</v>
      </c>
      <c r="K32" s="39">
        <f t="shared" si="10"/>
        <v>0</v>
      </c>
      <c r="L32" s="36">
        <v>2</v>
      </c>
      <c r="M32" s="37"/>
      <c r="N32" s="38">
        <f t="shared" si="11"/>
        <v>66</v>
      </c>
      <c r="O32" s="39">
        <f t="shared" si="11"/>
        <v>0</v>
      </c>
      <c r="P32" s="36"/>
      <c r="Q32" s="37"/>
      <c r="R32" s="40">
        <f t="shared" si="3"/>
        <v>0</v>
      </c>
      <c r="S32" s="66">
        <f t="shared" si="3"/>
        <v>0</v>
      </c>
      <c r="T32" s="36"/>
      <c r="U32" s="37"/>
      <c r="V32" s="40">
        <f t="shared" si="4"/>
        <v>0</v>
      </c>
      <c r="W32" s="41">
        <f t="shared" si="4"/>
        <v>0</v>
      </c>
      <c r="X32" s="70">
        <f t="shared" si="8"/>
        <v>4</v>
      </c>
      <c r="Y32" s="38"/>
      <c r="Z32" s="71">
        <f t="shared" si="9"/>
        <v>132</v>
      </c>
      <c r="AA32" s="229"/>
      <c r="AB32" s="233"/>
      <c r="AC32" s="234"/>
      <c r="AD32" s="7"/>
    </row>
    <row r="33" spans="2:30" ht="18.75" thickBot="1" x14ac:dyDescent="0.3">
      <c r="B33" s="69">
        <v>26</v>
      </c>
      <c r="C33" s="35" t="s">
        <v>37</v>
      </c>
      <c r="D33" s="36"/>
      <c r="E33" s="37"/>
      <c r="F33" s="38">
        <f t="shared" si="12"/>
        <v>0</v>
      </c>
      <c r="G33" s="39">
        <f t="shared" si="12"/>
        <v>0</v>
      </c>
      <c r="H33" s="36">
        <v>2</v>
      </c>
      <c r="I33" s="37"/>
      <c r="J33" s="38">
        <f t="shared" si="10"/>
        <v>66</v>
      </c>
      <c r="K33" s="39">
        <f t="shared" si="10"/>
        <v>0</v>
      </c>
      <c r="L33" s="36">
        <v>2</v>
      </c>
      <c r="M33" s="37"/>
      <c r="N33" s="38">
        <f t="shared" si="11"/>
        <v>66</v>
      </c>
      <c r="O33" s="39">
        <f t="shared" si="11"/>
        <v>0</v>
      </c>
      <c r="P33" s="36"/>
      <c r="Q33" s="37"/>
      <c r="R33" s="40">
        <f t="shared" si="3"/>
        <v>0</v>
      </c>
      <c r="S33" s="66">
        <f t="shared" si="3"/>
        <v>0</v>
      </c>
      <c r="T33" s="36"/>
      <c r="U33" s="37"/>
      <c r="V33" s="40">
        <f t="shared" si="4"/>
        <v>0</v>
      </c>
      <c r="W33" s="41">
        <f t="shared" si="4"/>
        <v>0</v>
      </c>
      <c r="X33" s="70">
        <f t="shared" si="8"/>
        <v>4</v>
      </c>
      <c r="Y33" s="38"/>
      <c r="Z33" s="71">
        <f t="shared" si="9"/>
        <v>132</v>
      </c>
      <c r="AA33" s="229"/>
      <c r="AB33" s="233"/>
      <c r="AC33" s="234"/>
      <c r="AD33" s="7"/>
    </row>
    <row r="34" spans="2:30" ht="29.25" thickBot="1" x14ac:dyDescent="0.3">
      <c r="B34" s="105">
        <v>27</v>
      </c>
      <c r="C34" s="48" t="s">
        <v>62</v>
      </c>
      <c r="D34" s="103"/>
      <c r="E34" s="59"/>
      <c r="F34" s="91"/>
      <c r="G34" s="60"/>
      <c r="H34" s="103"/>
      <c r="I34" s="59"/>
      <c r="J34" s="91"/>
      <c r="K34" s="60"/>
      <c r="L34" s="106">
        <v>1</v>
      </c>
      <c r="M34" s="59"/>
      <c r="N34" s="38">
        <f t="shared" si="11"/>
        <v>33</v>
      </c>
      <c r="O34" s="60"/>
      <c r="P34" s="103"/>
      <c r="Q34" s="59"/>
      <c r="R34" s="40"/>
      <c r="S34" s="66"/>
      <c r="T34" s="103"/>
      <c r="U34" s="59"/>
      <c r="V34" s="40"/>
      <c r="W34" s="41"/>
      <c r="X34" s="70">
        <f t="shared" si="8"/>
        <v>1</v>
      </c>
      <c r="Y34" s="125"/>
      <c r="Z34" s="71">
        <f t="shared" si="9"/>
        <v>33</v>
      </c>
      <c r="AA34" s="229"/>
      <c r="AB34" s="233"/>
      <c r="AC34" s="234"/>
      <c r="AD34" s="7"/>
    </row>
    <row r="35" spans="2:30" ht="29.25" thickBot="1" x14ac:dyDescent="0.3">
      <c r="B35" s="72">
        <v>28</v>
      </c>
      <c r="C35" s="73" t="s">
        <v>55</v>
      </c>
      <c r="D35" s="74"/>
      <c r="E35" s="75"/>
      <c r="F35" s="76">
        <f t="shared" si="12"/>
        <v>0</v>
      </c>
      <c r="G35" s="77">
        <f t="shared" si="12"/>
        <v>0</v>
      </c>
      <c r="H35" s="74"/>
      <c r="I35" s="75"/>
      <c r="J35" s="76">
        <f t="shared" si="10"/>
        <v>0</v>
      </c>
      <c r="K35" s="77">
        <f t="shared" si="10"/>
        <v>0</v>
      </c>
      <c r="L35" s="74">
        <v>2</v>
      </c>
      <c r="M35" s="75"/>
      <c r="N35" s="76">
        <f t="shared" si="11"/>
        <v>66</v>
      </c>
      <c r="O35" s="77">
        <f t="shared" si="11"/>
        <v>0</v>
      </c>
      <c r="P35" s="74">
        <v>4</v>
      </c>
      <c r="Q35" s="75"/>
      <c r="R35" s="137">
        <f t="shared" si="3"/>
        <v>52</v>
      </c>
      <c r="S35" s="138">
        <f t="shared" si="3"/>
        <v>0</v>
      </c>
      <c r="T35" s="74"/>
      <c r="U35" s="75"/>
      <c r="V35" s="137">
        <f t="shared" si="4"/>
        <v>0</v>
      </c>
      <c r="W35" s="139">
        <f t="shared" si="4"/>
        <v>0</v>
      </c>
      <c r="X35" s="78">
        <f t="shared" si="8"/>
        <v>4</v>
      </c>
      <c r="Y35" s="79"/>
      <c r="Z35" s="80">
        <f t="shared" si="9"/>
        <v>118</v>
      </c>
      <c r="AA35" s="230"/>
      <c r="AB35" s="233"/>
      <c r="AC35" s="234"/>
      <c r="AD35" s="7"/>
    </row>
    <row r="36" spans="2:30" ht="18.75" thickBot="1" x14ac:dyDescent="0.3">
      <c r="B36" s="62">
        <v>29</v>
      </c>
      <c r="C36" s="118" t="s">
        <v>38</v>
      </c>
      <c r="D36" s="116">
        <v>4</v>
      </c>
      <c r="E36" s="65"/>
      <c r="F36" s="66">
        <f t="shared" si="12"/>
        <v>132</v>
      </c>
      <c r="G36" s="67"/>
      <c r="H36" s="64"/>
      <c r="I36" s="65"/>
      <c r="J36" s="66">
        <f t="shared" si="10"/>
        <v>0</v>
      </c>
      <c r="K36" s="67">
        <f t="shared" si="10"/>
        <v>0</v>
      </c>
      <c r="L36" s="64"/>
      <c r="M36" s="65"/>
      <c r="N36" s="66">
        <f t="shared" si="11"/>
        <v>0</v>
      </c>
      <c r="O36" s="67">
        <f t="shared" si="11"/>
        <v>0</v>
      </c>
      <c r="P36" s="64"/>
      <c r="Q36" s="65"/>
      <c r="R36" s="66">
        <f t="shared" si="3"/>
        <v>0</v>
      </c>
      <c r="S36" s="66">
        <f t="shared" si="3"/>
        <v>0</v>
      </c>
      <c r="T36" s="64"/>
      <c r="U36" s="65"/>
      <c r="V36" s="66">
        <f t="shared" si="4"/>
        <v>0</v>
      </c>
      <c r="W36" s="67">
        <f t="shared" si="4"/>
        <v>0</v>
      </c>
      <c r="X36" s="42">
        <f t="shared" si="8"/>
        <v>4</v>
      </c>
      <c r="Y36" s="133"/>
      <c r="Z36" s="68">
        <f t="shared" si="9"/>
        <v>132</v>
      </c>
      <c r="AA36" s="228"/>
      <c r="AB36" s="233"/>
      <c r="AC36" s="234"/>
      <c r="AD36" s="7"/>
    </row>
    <row r="37" spans="2:30" ht="18.75" thickBot="1" x14ac:dyDescent="0.3">
      <c r="B37" s="69">
        <v>30</v>
      </c>
      <c r="C37" s="119" t="s">
        <v>39</v>
      </c>
      <c r="D37" s="117"/>
      <c r="E37" s="37"/>
      <c r="F37" s="38"/>
      <c r="G37" s="39"/>
      <c r="H37" s="36">
        <v>5</v>
      </c>
      <c r="I37" s="37"/>
      <c r="J37" s="38">
        <f t="shared" si="10"/>
        <v>165</v>
      </c>
      <c r="K37" s="39"/>
      <c r="L37" s="36">
        <v>3</v>
      </c>
      <c r="M37" s="37"/>
      <c r="N37" s="38">
        <f t="shared" si="11"/>
        <v>99</v>
      </c>
      <c r="O37" s="39"/>
      <c r="P37" s="36"/>
      <c r="Q37" s="37"/>
      <c r="R37" s="40"/>
      <c r="S37" s="66"/>
      <c r="T37" s="36"/>
      <c r="U37" s="37"/>
      <c r="V37" s="40"/>
      <c r="W37" s="41"/>
      <c r="X37" s="52">
        <f t="shared" si="8"/>
        <v>8</v>
      </c>
      <c r="Y37" s="81"/>
      <c r="Z37" s="71">
        <f t="shared" si="9"/>
        <v>264</v>
      </c>
      <c r="AA37" s="229"/>
      <c r="AB37" s="233"/>
      <c r="AC37" s="234"/>
      <c r="AD37" s="7"/>
    </row>
    <row r="38" spans="2:30" ht="18.75" thickBot="1" x14ac:dyDescent="0.3">
      <c r="B38" s="69">
        <v>31</v>
      </c>
      <c r="C38" s="120" t="s">
        <v>40</v>
      </c>
      <c r="D38" s="122"/>
      <c r="E38" s="82"/>
      <c r="F38" s="38"/>
      <c r="G38" s="39"/>
      <c r="H38" s="49">
        <v>5</v>
      </c>
      <c r="I38" s="82"/>
      <c r="J38" s="38">
        <f t="shared" si="10"/>
        <v>165</v>
      </c>
      <c r="K38" s="39"/>
      <c r="L38" s="49">
        <v>3</v>
      </c>
      <c r="M38" s="82"/>
      <c r="N38" s="38">
        <f t="shared" si="11"/>
        <v>99</v>
      </c>
      <c r="O38" s="39"/>
      <c r="P38" s="49"/>
      <c r="Q38" s="82"/>
      <c r="R38" s="40"/>
      <c r="S38" s="66"/>
      <c r="T38" s="49"/>
      <c r="U38" s="82"/>
      <c r="V38" s="40"/>
      <c r="W38" s="41"/>
      <c r="X38" s="52">
        <f t="shared" si="8"/>
        <v>8</v>
      </c>
      <c r="Y38" s="50"/>
      <c r="Z38" s="83">
        <f t="shared" si="9"/>
        <v>264</v>
      </c>
      <c r="AA38" s="229"/>
      <c r="AB38" s="235"/>
      <c r="AC38" s="236"/>
      <c r="AD38" s="7"/>
    </row>
    <row r="39" spans="2:30" ht="29.25" thickBot="1" x14ac:dyDescent="0.3">
      <c r="B39" s="123">
        <v>31</v>
      </c>
      <c r="C39" s="124" t="s">
        <v>54</v>
      </c>
      <c r="D39" s="134"/>
      <c r="E39" s="135"/>
      <c r="F39" s="76"/>
      <c r="G39" s="77"/>
      <c r="H39" s="136"/>
      <c r="I39" s="135"/>
      <c r="J39" s="76"/>
      <c r="K39" s="77"/>
      <c r="L39" s="136"/>
      <c r="M39" s="135"/>
      <c r="N39" s="76"/>
      <c r="O39" s="77"/>
      <c r="P39" s="136">
        <v>10</v>
      </c>
      <c r="Q39" s="135"/>
      <c r="R39" s="137">
        <f t="shared" si="3"/>
        <v>130</v>
      </c>
      <c r="S39" s="138"/>
      <c r="T39" s="136"/>
      <c r="U39" s="135"/>
      <c r="V39" s="137"/>
      <c r="W39" s="139"/>
      <c r="X39" s="132">
        <f t="shared" si="8"/>
        <v>5</v>
      </c>
      <c r="Y39" s="140"/>
      <c r="Z39" s="141">
        <f t="shared" si="9"/>
        <v>130</v>
      </c>
      <c r="AA39" s="230"/>
      <c r="AB39" s="127"/>
      <c r="AC39" s="109"/>
      <c r="AD39" s="7"/>
    </row>
    <row r="40" spans="2:30" ht="18.75" thickBot="1" x14ac:dyDescent="0.3">
      <c r="B40" s="123">
        <v>32</v>
      </c>
      <c r="C40" s="121" t="s">
        <v>41</v>
      </c>
      <c r="D40" s="130"/>
      <c r="E40" s="85"/>
      <c r="F40" s="40">
        <f>D40*33</f>
        <v>0</v>
      </c>
      <c r="G40" s="41">
        <f t="shared" si="12"/>
        <v>0</v>
      </c>
      <c r="H40" s="131"/>
      <c r="I40" s="85"/>
      <c r="J40" s="40">
        <f t="shared" si="10"/>
        <v>0</v>
      </c>
      <c r="K40" s="41">
        <v>34</v>
      </c>
      <c r="L40" s="131"/>
      <c r="M40" s="85">
        <v>2</v>
      </c>
      <c r="N40" s="40">
        <f t="shared" si="11"/>
        <v>0</v>
      </c>
      <c r="O40" s="41">
        <v>31</v>
      </c>
      <c r="P40" s="131"/>
      <c r="Q40" s="85">
        <v>1</v>
      </c>
      <c r="R40" s="40">
        <f t="shared" si="3"/>
        <v>0</v>
      </c>
      <c r="S40" s="40">
        <v>15</v>
      </c>
      <c r="T40" s="131"/>
      <c r="U40" s="85">
        <v>3</v>
      </c>
      <c r="V40" s="40">
        <f t="shared" si="4"/>
        <v>0</v>
      </c>
      <c r="W40" s="41">
        <v>40</v>
      </c>
      <c r="X40" s="132"/>
      <c r="Y40" s="126">
        <f t="shared" si="5"/>
        <v>4</v>
      </c>
      <c r="Z40" s="202"/>
      <c r="AA40" s="203"/>
      <c r="AB40" s="84">
        <f t="shared" si="6"/>
        <v>120</v>
      </c>
      <c r="AC40" s="85">
        <v>120</v>
      </c>
      <c r="AD40" s="7"/>
    </row>
    <row r="41" spans="2:30" ht="17.25" thickTop="1" thickBot="1" x14ac:dyDescent="0.3">
      <c r="B41" s="8"/>
      <c r="C41" s="9" t="s">
        <v>42</v>
      </c>
      <c r="D41" s="114">
        <f>SUM(D8:D40)</f>
        <v>32</v>
      </c>
      <c r="E41" s="115">
        <f>SUM(E8:E40)</f>
        <v>1</v>
      </c>
      <c r="F41" s="86"/>
      <c r="G41" s="87"/>
      <c r="H41" s="114">
        <f>SUM(H8:H40)</f>
        <v>32</v>
      </c>
      <c r="I41" s="115">
        <f>SUM(I8:I40)</f>
        <v>3</v>
      </c>
      <c r="J41" s="86"/>
      <c r="K41" s="87"/>
      <c r="L41" s="114">
        <f>SUM(L8:L40)</f>
        <v>28</v>
      </c>
      <c r="M41" s="115">
        <f>SUM(M8:M40)</f>
        <v>6</v>
      </c>
      <c r="N41" s="86"/>
      <c r="O41" s="87"/>
      <c r="P41" s="114">
        <f>SUM(P8:P40)</f>
        <v>27</v>
      </c>
      <c r="Q41" s="115">
        <f>SUM(Q8:Q40)</f>
        <v>5</v>
      </c>
      <c r="R41" s="86"/>
      <c r="S41" s="87"/>
      <c r="T41" s="114">
        <f>SUM(T8:T40)</f>
        <v>19</v>
      </c>
      <c r="U41" s="115">
        <f>SUM(U8:U40)</f>
        <v>11</v>
      </c>
      <c r="V41" s="86"/>
      <c r="W41" s="87"/>
      <c r="X41" s="110">
        <f>SUM(X8:X40)</f>
        <v>115</v>
      </c>
      <c r="Y41" s="3">
        <f>SUM(Y8:Y40)</f>
        <v>18</v>
      </c>
      <c r="Z41" s="204"/>
      <c r="AA41" s="205"/>
      <c r="AB41" s="209">
        <f>SUM(AB8:AB10,AB12:AB13,AB15:AB20,AB40:AB40)</f>
        <v>540</v>
      </c>
      <c r="AC41" s="212">
        <v>540</v>
      </c>
      <c r="AD41" s="7"/>
    </row>
    <row r="42" spans="2:30" ht="17.25" thickTop="1" thickBot="1" x14ac:dyDescent="0.3">
      <c r="B42" s="47"/>
      <c r="C42" s="14" t="s">
        <v>43</v>
      </c>
      <c r="D42" s="200">
        <f>SUM(D41:E41)</f>
        <v>33</v>
      </c>
      <c r="E42" s="201"/>
      <c r="F42" s="88"/>
      <c r="G42" s="87"/>
      <c r="H42" s="200">
        <f>SUM(H41:I41)</f>
        <v>35</v>
      </c>
      <c r="I42" s="201"/>
      <c r="J42" s="88"/>
      <c r="K42" s="87"/>
      <c r="L42" s="200">
        <f>SUM(L41:M41)</f>
        <v>34</v>
      </c>
      <c r="M42" s="201"/>
      <c r="N42" s="88"/>
      <c r="O42" s="87"/>
      <c r="P42" s="200">
        <f>SUM(P41:Q41)</f>
        <v>32</v>
      </c>
      <c r="Q42" s="201"/>
      <c r="R42" s="88"/>
      <c r="S42" s="87"/>
      <c r="T42" s="200">
        <f>SUM(T41:U41)</f>
        <v>30</v>
      </c>
      <c r="U42" s="201"/>
      <c r="V42" s="88"/>
      <c r="W42" s="87"/>
      <c r="X42" s="200">
        <f>SUM(X41:Y41)</f>
        <v>133</v>
      </c>
      <c r="Y42" s="215"/>
      <c r="Z42" s="206"/>
      <c r="AA42" s="205"/>
      <c r="AB42" s="210"/>
      <c r="AC42" s="213"/>
      <c r="AD42" s="7"/>
    </row>
    <row r="43" spans="2:30" ht="17.25" thickTop="1" thickBot="1" x14ac:dyDescent="0.3">
      <c r="B43" s="89"/>
      <c r="C43" s="90" t="s">
        <v>44</v>
      </c>
      <c r="D43" s="200">
        <v>33</v>
      </c>
      <c r="E43" s="201"/>
      <c r="F43" s="91"/>
      <c r="G43" s="60"/>
      <c r="H43" s="200">
        <v>35</v>
      </c>
      <c r="I43" s="201"/>
      <c r="J43" s="38"/>
      <c r="K43" s="39"/>
      <c r="L43" s="200">
        <v>34</v>
      </c>
      <c r="M43" s="201"/>
      <c r="N43" s="38"/>
      <c r="O43" s="39"/>
      <c r="P43" s="200">
        <v>31</v>
      </c>
      <c r="Q43" s="201"/>
      <c r="R43" s="38"/>
      <c r="S43" s="39"/>
      <c r="T43" s="200">
        <v>31</v>
      </c>
      <c r="U43" s="201"/>
      <c r="V43" s="38"/>
      <c r="W43" s="39"/>
      <c r="X43" s="200">
        <f>SUM(D43,H43,L43,P43)</f>
        <v>133</v>
      </c>
      <c r="Y43" s="201"/>
      <c r="Z43" s="207"/>
      <c r="AA43" s="208"/>
      <c r="AB43" s="211"/>
      <c r="AC43" s="214"/>
      <c r="AD43" s="7"/>
    </row>
    <row r="44" spans="2:30" ht="16.5" thickTop="1" thickBot="1" x14ac:dyDescent="0.3">
      <c r="B44" s="219" t="s">
        <v>49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92"/>
      <c r="AB44" s="92"/>
      <c r="AC44" s="92"/>
      <c r="AD44" s="94"/>
    </row>
    <row r="45" spans="2:30" s="99" customFormat="1" ht="20.45" customHeight="1" thickTop="1" x14ac:dyDescent="0.25">
      <c r="B45" s="222" t="s">
        <v>51</v>
      </c>
      <c r="C45" s="223"/>
      <c r="D45" s="224" t="s">
        <v>52</v>
      </c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100"/>
      <c r="U45" s="100"/>
      <c r="V45" s="100"/>
      <c r="W45" s="100"/>
      <c r="X45" s="101"/>
    </row>
    <row r="46" spans="2:30" ht="18.75" x14ac:dyDescent="0.3">
      <c r="C46" s="95" t="s">
        <v>45</v>
      </c>
      <c r="D46" s="96">
        <v>2</v>
      </c>
      <c r="E46" s="97"/>
      <c r="F46" s="97"/>
      <c r="G46" s="97"/>
      <c r="H46" s="96">
        <v>2</v>
      </c>
      <c r="I46" s="97"/>
      <c r="J46" s="97"/>
      <c r="K46" s="97"/>
      <c r="L46" s="96">
        <v>2</v>
      </c>
      <c r="M46" s="97"/>
      <c r="N46" s="97"/>
      <c r="O46" s="97"/>
      <c r="P46" s="96">
        <v>2</v>
      </c>
      <c r="Q46" s="97"/>
      <c r="R46" s="97"/>
      <c r="S46" s="97"/>
      <c r="T46" s="96">
        <v>2</v>
      </c>
      <c r="X46" s="98">
        <f t="shared" ref="X46" si="13">SUM(T46/2,P46/2,L46,D46,H46)</f>
        <v>8</v>
      </c>
    </row>
    <row r="47" spans="2:30" ht="4.5" customHeight="1" x14ac:dyDescent="0.25"/>
    <row r="48" spans="2:30" x14ac:dyDescent="0.25">
      <c r="D48" s="225" t="s">
        <v>46</v>
      </c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</row>
    <row r="49" spans="2:29" x14ac:dyDescent="0.25">
      <c r="D49" s="225" t="s">
        <v>47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</row>
    <row r="50" spans="2:29" x14ac:dyDescent="0.25">
      <c r="D50" s="225" t="s">
        <v>63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</row>
    <row r="51" spans="2:29" customFormat="1" ht="15" customHeight="1" x14ac:dyDescent="0.25">
      <c r="B51" s="216" t="s">
        <v>71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</row>
    <row r="52" spans="2:29" customFormat="1" x14ac:dyDescent="0.25">
      <c r="B52" s="217" t="s">
        <v>72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</row>
    <row r="53" spans="2:29" x14ac:dyDescent="0.25">
      <c r="D53" t="s">
        <v>70</v>
      </c>
    </row>
  </sheetData>
  <mergeCells count="44"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  <mergeCell ref="D42:E42"/>
    <mergeCell ref="H42:I42"/>
    <mergeCell ref="L42:M42"/>
    <mergeCell ref="P42:Q42"/>
    <mergeCell ref="T42:U42"/>
    <mergeCell ref="X42:Y42"/>
    <mergeCell ref="Z40:AA40"/>
    <mergeCell ref="Z41:AA43"/>
    <mergeCell ref="AB41:AB43"/>
    <mergeCell ref="AC41:AC43"/>
    <mergeCell ref="AA36:AA39"/>
    <mergeCell ref="X9:X10"/>
    <mergeCell ref="Z9:Z10"/>
    <mergeCell ref="AA9:AA10"/>
    <mergeCell ref="AA24:AA35"/>
    <mergeCell ref="AB24:AC38"/>
    <mergeCell ref="B51:AC51"/>
    <mergeCell ref="B52:AC52"/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III aT</vt:lpstr>
      <vt:lpstr>IV 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2021-03-21T14:36:54Z</dcterms:modified>
</cp:coreProperties>
</file>