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1030" windowHeight="10530" activeTab="2"/>
  </bookViews>
  <sheets>
    <sheet name="I dT" sheetId="7" r:id="rId1"/>
    <sheet name="I eT" sheetId="8" r:id="rId2"/>
    <sheet name="II dT" sheetId="6" r:id="rId3"/>
    <sheet name="III dT" sheetId="5" r:id="rId4"/>
    <sheet name="IV dT" sheetId="4" r:id="rId5"/>
  </sheets>
  <calcPr calcId="125725"/>
  <extLst/>
</workbook>
</file>

<file path=xl/calcChain.xml><?xml version="1.0" encoding="utf-8"?>
<calcChain xmlns="http://schemas.openxmlformats.org/spreadsheetml/2006/main">
  <c r="X45" i="8"/>
  <c r="X41"/>
  <c r="P40"/>
  <c r="U39"/>
  <c r="T39"/>
  <c r="T40" s="1"/>
  <c r="Q39"/>
  <c r="P39"/>
  <c r="M39"/>
  <c r="L39"/>
  <c r="L40" s="1"/>
  <c r="I39"/>
  <c r="H39"/>
  <c r="H40" s="1"/>
  <c r="E39"/>
  <c r="D39"/>
  <c r="D40" s="1"/>
  <c r="Y38"/>
  <c r="X38"/>
  <c r="W38"/>
  <c r="V38"/>
  <c r="S38"/>
  <c r="R38"/>
  <c r="O38"/>
  <c r="N38"/>
  <c r="K38"/>
  <c r="J38"/>
  <c r="G38"/>
  <c r="AB38" s="1"/>
  <c r="F38"/>
  <c r="X37"/>
  <c r="W37"/>
  <c r="V37"/>
  <c r="S37"/>
  <c r="R37"/>
  <c r="O37"/>
  <c r="N37"/>
  <c r="K37"/>
  <c r="J37"/>
  <c r="G37"/>
  <c r="F37"/>
  <c r="Z37" s="1"/>
  <c r="X36"/>
  <c r="W36"/>
  <c r="V36"/>
  <c r="S36"/>
  <c r="R36"/>
  <c r="O36"/>
  <c r="N36"/>
  <c r="K36"/>
  <c r="J36"/>
  <c r="G36"/>
  <c r="F36"/>
  <c r="Z36" s="1"/>
  <c r="X35"/>
  <c r="W35"/>
  <c r="V35"/>
  <c r="S35"/>
  <c r="R35"/>
  <c r="O35"/>
  <c r="N35"/>
  <c r="K35"/>
  <c r="J35"/>
  <c r="G35"/>
  <c r="F35"/>
  <c r="Z35" s="1"/>
  <c r="X34"/>
  <c r="W34"/>
  <c r="V34"/>
  <c r="S34"/>
  <c r="R34"/>
  <c r="O34"/>
  <c r="N34"/>
  <c r="K34"/>
  <c r="J34"/>
  <c r="G34"/>
  <c r="F34"/>
  <c r="Z34" s="1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G32"/>
  <c r="F32"/>
  <c r="Z32" s="1"/>
  <c r="X31"/>
  <c r="W31"/>
  <c r="V31"/>
  <c r="S31"/>
  <c r="R31"/>
  <c r="O31"/>
  <c r="N31"/>
  <c r="K31"/>
  <c r="J31"/>
  <c r="G31"/>
  <c r="F31"/>
  <c r="Z31" s="1"/>
  <c r="X30"/>
  <c r="W30"/>
  <c r="V30"/>
  <c r="S30"/>
  <c r="R30"/>
  <c r="O30"/>
  <c r="N30"/>
  <c r="K30"/>
  <c r="J30"/>
  <c r="G30"/>
  <c r="F30"/>
  <c r="Z30" s="1"/>
  <c r="X29"/>
  <c r="W29"/>
  <c r="V29"/>
  <c r="S29"/>
  <c r="R29"/>
  <c r="O29"/>
  <c r="N29"/>
  <c r="K29"/>
  <c r="J29"/>
  <c r="G29"/>
  <c r="F29"/>
  <c r="Z29" s="1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6"/>
  <c r="W26"/>
  <c r="V26"/>
  <c r="S26"/>
  <c r="R26"/>
  <c r="O26"/>
  <c r="N26"/>
  <c r="K26"/>
  <c r="J26"/>
  <c r="G26"/>
  <c r="F26"/>
  <c r="Z26" s="1"/>
  <c r="X25"/>
  <c r="W25"/>
  <c r="V25"/>
  <c r="S25"/>
  <c r="R25"/>
  <c r="O25"/>
  <c r="N25"/>
  <c r="K25"/>
  <c r="J25"/>
  <c r="G25"/>
  <c r="F25"/>
  <c r="Z25" s="1"/>
  <c r="X24"/>
  <c r="W24"/>
  <c r="V24"/>
  <c r="S24"/>
  <c r="R24"/>
  <c r="O24"/>
  <c r="N24"/>
  <c r="K24"/>
  <c r="J24"/>
  <c r="G24"/>
  <c r="F24"/>
  <c r="Z24" s="1"/>
  <c r="X23"/>
  <c r="W23"/>
  <c r="V23"/>
  <c r="S23"/>
  <c r="R23"/>
  <c r="O23"/>
  <c r="N23"/>
  <c r="K23"/>
  <c r="J23"/>
  <c r="G23"/>
  <c r="F23"/>
  <c r="Z23" s="1"/>
  <c r="X22"/>
  <c r="W22"/>
  <c r="V22"/>
  <c r="S22"/>
  <c r="R22"/>
  <c r="O22"/>
  <c r="N22"/>
  <c r="K22"/>
  <c r="J22"/>
  <c r="G22"/>
  <c r="F22"/>
  <c r="Z22" s="1"/>
  <c r="X21"/>
  <c r="W21"/>
  <c r="V21"/>
  <c r="S21"/>
  <c r="R21"/>
  <c r="O21"/>
  <c r="N21"/>
  <c r="K21"/>
  <c r="J21"/>
  <c r="G21"/>
  <c r="F21"/>
  <c r="Z21" s="1"/>
  <c r="X20"/>
  <c r="W20"/>
  <c r="V20"/>
  <c r="S20"/>
  <c r="R20"/>
  <c r="O20"/>
  <c r="N20"/>
  <c r="K20"/>
  <c r="J20"/>
  <c r="G20"/>
  <c r="F20"/>
  <c r="Z20" s="1"/>
  <c r="Y19"/>
  <c r="X19"/>
  <c r="V19"/>
  <c r="R19"/>
  <c r="N19"/>
  <c r="J19"/>
  <c r="G19"/>
  <c r="AB19" s="1"/>
  <c r="F19"/>
  <c r="Z19" s="1"/>
  <c r="Y18"/>
  <c r="X18"/>
  <c r="V18"/>
  <c r="R18"/>
  <c r="N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Y14"/>
  <c r="X14"/>
  <c r="W14"/>
  <c r="V14"/>
  <c r="S14"/>
  <c r="R14"/>
  <c r="O14"/>
  <c r="N14"/>
  <c r="K14"/>
  <c r="J14"/>
  <c r="G14"/>
  <c r="AB14" s="1"/>
  <c r="F14"/>
  <c r="Z14" s="1"/>
  <c r="X13"/>
  <c r="W13"/>
  <c r="V13"/>
  <c r="S13"/>
  <c r="R13"/>
  <c r="O13"/>
  <c r="N13"/>
  <c r="K13"/>
  <c r="J13"/>
  <c r="G13"/>
  <c r="F13"/>
  <c r="Z13" s="1"/>
  <c r="Y12"/>
  <c r="X12"/>
  <c r="W12"/>
  <c r="V12"/>
  <c r="S12"/>
  <c r="R12"/>
  <c r="O12"/>
  <c r="N12"/>
  <c r="K12"/>
  <c r="J12"/>
  <c r="G12"/>
  <c r="AB12" s="1"/>
  <c r="F12"/>
  <c r="Z12" s="1"/>
  <c r="Y11"/>
  <c r="X11"/>
  <c r="W11"/>
  <c r="V11"/>
  <c r="S11"/>
  <c r="R11"/>
  <c r="O11"/>
  <c r="N11"/>
  <c r="K11"/>
  <c r="J11"/>
  <c r="G11"/>
  <c r="AB11" s="1"/>
  <c r="F11"/>
  <c r="Z11" s="1"/>
  <c r="X10"/>
  <c r="W10"/>
  <c r="V10"/>
  <c r="S10"/>
  <c r="R10"/>
  <c r="O10"/>
  <c r="N10"/>
  <c r="K10"/>
  <c r="J10"/>
  <c r="G10"/>
  <c r="F10"/>
  <c r="Z10" s="1"/>
  <c r="Y9"/>
  <c r="W9"/>
  <c r="V9"/>
  <c r="S9"/>
  <c r="R9"/>
  <c r="O9"/>
  <c r="K9"/>
  <c r="J9"/>
  <c r="G9"/>
  <c r="AB9" s="1"/>
  <c r="F9"/>
  <c r="Y8"/>
  <c r="X8"/>
  <c r="W8"/>
  <c r="V8"/>
  <c r="S8"/>
  <c r="R8"/>
  <c r="O8"/>
  <c r="K8"/>
  <c r="J8"/>
  <c r="G8"/>
  <c r="AB8" s="1"/>
  <c r="F8"/>
  <c r="Z8" s="1"/>
  <c r="Y7"/>
  <c r="Y39" s="1"/>
  <c r="X7"/>
  <c r="W7"/>
  <c r="V7"/>
  <c r="S7"/>
  <c r="R7"/>
  <c r="Z7" s="1"/>
  <c r="O7"/>
  <c r="K7"/>
  <c r="J7"/>
  <c r="G7"/>
  <c r="AB7" s="1"/>
  <c r="F7"/>
  <c r="X45" i="7"/>
  <c r="X41"/>
  <c r="U39"/>
  <c r="T39"/>
  <c r="T40" s="1"/>
  <c r="Q39"/>
  <c r="P40" s="1"/>
  <c r="P39"/>
  <c r="M39"/>
  <c r="L39"/>
  <c r="L40" s="1"/>
  <c r="I39"/>
  <c r="H39"/>
  <c r="E39"/>
  <c r="D39"/>
  <c r="AB38"/>
  <c r="Y38"/>
  <c r="X38"/>
  <c r="W38"/>
  <c r="V38"/>
  <c r="S38"/>
  <c r="R38"/>
  <c r="O38"/>
  <c r="N38"/>
  <c r="K38"/>
  <c r="J38"/>
  <c r="G38"/>
  <c r="F38"/>
  <c r="X37"/>
  <c r="W37"/>
  <c r="V37"/>
  <c r="S37"/>
  <c r="R37"/>
  <c r="O37"/>
  <c r="N37"/>
  <c r="K37"/>
  <c r="J37"/>
  <c r="G37"/>
  <c r="F37"/>
  <c r="Z37" s="1"/>
  <c r="X36"/>
  <c r="W36"/>
  <c r="V36"/>
  <c r="S36"/>
  <c r="R36"/>
  <c r="O36"/>
  <c r="N36"/>
  <c r="K36"/>
  <c r="J36"/>
  <c r="G36"/>
  <c r="F36"/>
  <c r="Z36" s="1"/>
  <c r="X35"/>
  <c r="W35"/>
  <c r="V35"/>
  <c r="S35"/>
  <c r="R35"/>
  <c r="O35"/>
  <c r="N35"/>
  <c r="K35"/>
  <c r="J35"/>
  <c r="G35"/>
  <c r="F35"/>
  <c r="Z35" s="1"/>
  <c r="X34"/>
  <c r="W34"/>
  <c r="V34"/>
  <c r="S34"/>
  <c r="R34"/>
  <c r="O34"/>
  <c r="N34"/>
  <c r="K34"/>
  <c r="J34"/>
  <c r="G34"/>
  <c r="F34"/>
  <c r="Z34" s="1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G32"/>
  <c r="F32"/>
  <c r="Z32" s="1"/>
  <c r="X31"/>
  <c r="W31"/>
  <c r="V31"/>
  <c r="S31"/>
  <c r="R31"/>
  <c r="O31"/>
  <c r="N31"/>
  <c r="K31"/>
  <c r="J31"/>
  <c r="G31"/>
  <c r="F31"/>
  <c r="Z31" s="1"/>
  <c r="X30"/>
  <c r="W30"/>
  <c r="V30"/>
  <c r="S30"/>
  <c r="R30"/>
  <c r="O30"/>
  <c r="N30"/>
  <c r="K30"/>
  <c r="J30"/>
  <c r="G30"/>
  <c r="F30"/>
  <c r="Z30" s="1"/>
  <c r="X29"/>
  <c r="W29"/>
  <c r="V29"/>
  <c r="S29"/>
  <c r="R29"/>
  <c r="O29"/>
  <c r="N29"/>
  <c r="K29"/>
  <c r="J29"/>
  <c r="G29"/>
  <c r="F29"/>
  <c r="Z29" s="1"/>
  <c r="X28"/>
  <c r="W28"/>
  <c r="V28"/>
  <c r="S28"/>
  <c r="R28"/>
  <c r="O28"/>
  <c r="N28"/>
  <c r="K28"/>
  <c r="J28"/>
  <c r="G28"/>
  <c r="F28"/>
  <c r="Z28" s="1"/>
  <c r="X27"/>
  <c r="W27"/>
  <c r="V27"/>
  <c r="S27"/>
  <c r="R27"/>
  <c r="O27"/>
  <c r="N27"/>
  <c r="K27"/>
  <c r="J27"/>
  <c r="G27"/>
  <c r="F27"/>
  <c r="Z27" s="1"/>
  <c r="X26"/>
  <c r="W26"/>
  <c r="V26"/>
  <c r="S26"/>
  <c r="R26"/>
  <c r="O26"/>
  <c r="N26"/>
  <c r="K26"/>
  <c r="J26"/>
  <c r="G26"/>
  <c r="F26"/>
  <c r="Z26" s="1"/>
  <c r="X25"/>
  <c r="W25"/>
  <c r="V25"/>
  <c r="S25"/>
  <c r="R25"/>
  <c r="O25"/>
  <c r="N25"/>
  <c r="K25"/>
  <c r="J25"/>
  <c r="G25"/>
  <c r="F25"/>
  <c r="Z25" s="1"/>
  <c r="X24"/>
  <c r="W24"/>
  <c r="V24"/>
  <c r="S24"/>
  <c r="R24"/>
  <c r="O24"/>
  <c r="N24"/>
  <c r="K24"/>
  <c r="J24"/>
  <c r="G24"/>
  <c r="F24"/>
  <c r="Z24" s="1"/>
  <c r="X23"/>
  <c r="W23"/>
  <c r="V23"/>
  <c r="S23"/>
  <c r="R23"/>
  <c r="O23"/>
  <c r="N23"/>
  <c r="K23"/>
  <c r="J23"/>
  <c r="G23"/>
  <c r="F23"/>
  <c r="Z23" s="1"/>
  <c r="X22"/>
  <c r="W22"/>
  <c r="V22"/>
  <c r="S22"/>
  <c r="R22"/>
  <c r="O22"/>
  <c r="N22"/>
  <c r="K22"/>
  <c r="J22"/>
  <c r="G22"/>
  <c r="F22"/>
  <c r="Z22" s="1"/>
  <c r="X21"/>
  <c r="W21"/>
  <c r="V21"/>
  <c r="S21"/>
  <c r="R21"/>
  <c r="O21"/>
  <c r="N21"/>
  <c r="K21"/>
  <c r="J21"/>
  <c r="G21"/>
  <c r="F21"/>
  <c r="Z21" s="1"/>
  <c r="X20"/>
  <c r="W20"/>
  <c r="V20"/>
  <c r="S20"/>
  <c r="R20"/>
  <c r="O20"/>
  <c r="N20"/>
  <c r="K20"/>
  <c r="J20"/>
  <c r="G20"/>
  <c r="F20"/>
  <c r="Z20" s="1"/>
  <c r="Y19"/>
  <c r="X19"/>
  <c r="V19"/>
  <c r="R19"/>
  <c r="N19"/>
  <c r="J19"/>
  <c r="G19"/>
  <c r="AB19" s="1"/>
  <c r="F19"/>
  <c r="Z19" s="1"/>
  <c r="Y18"/>
  <c r="X18"/>
  <c r="V18"/>
  <c r="R18"/>
  <c r="N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W15"/>
  <c r="V15"/>
  <c r="S15"/>
  <c r="R15"/>
  <c r="O15"/>
  <c r="N15"/>
  <c r="K15"/>
  <c r="J15"/>
  <c r="G15"/>
  <c r="AB15" s="1"/>
  <c r="F15"/>
  <c r="Z15" s="1"/>
  <c r="Y14"/>
  <c r="X14"/>
  <c r="W14"/>
  <c r="V14"/>
  <c r="S14"/>
  <c r="R14"/>
  <c r="O14"/>
  <c r="N14"/>
  <c r="K14"/>
  <c r="J14"/>
  <c r="G14"/>
  <c r="AB14" s="1"/>
  <c r="F14"/>
  <c r="Z14" s="1"/>
  <c r="X13"/>
  <c r="W13"/>
  <c r="V13"/>
  <c r="S13"/>
  <c r="R13"/>
  <c r="O13"/>
  <c r="N13"/>
  <c r="K13"/>
  <c r="J13"/>
  <c r="G13"/>
  <c r="F13"/>
  <c r="Z13" s="1"/>
  <c r="Y12"/>
  <c r="X12"/>
  <c r="W12"/>
  <c r="V12"/>
  <c r="S12"/>
  <c r="R12"/>
  <c r="O12"/>
  <c r="N12"/>
  <c r="K12"/>
  <c r="J12"/>
  <c r="G12"/>
  <c r="AB12" s="1"/>
  <c r="F12"/>
  <c r="Z12" s="1"/>
  <c r="Y11"/>
  <c r="X11"/>
  <c r="W11"/>
  <c r="V11"/>
  <c r="S11"/>
  <c r="R11"/>
  <c r="O11"/>
  <c r="N11"/>
  <c r="K11"/>
  <c r="J11"/>
  <c r="G11"/>
  <c r="AB11" s="1"/>
  <c r="F11"/>
  <c r="Z11" s="1"/>
  <c r="X10"/>
  <c r="W10"/>
  <c r="V10"/>
  <c r="S10"/>
  <c r="R10"/>
  <c r="O10"/>
  <c r="N10"/>
  <c r="K10"/>
  <c r="J10"/>
  <c r="G10"/>
  <c r="F10"/>
  <c r="Z10" s="1"/>
  <c r="Y9"/>
  <c r="W9"/>
  <c r="V9"/>
  <c r="S9"/>
  <c r="R9"/>
  <c r="O9"/>
  <c r="K9"/>
  <c r="J9"/>
  <c r="G9"/>
  <c r="AB9" s="1"/>
  <c r="F9"/>
  <c r="Y8"/>
  <c r="X8"/>
  <c r="W8"/>
  <c r="V8"/>
  <c r="S8"/>
  <c r="AB8" s="1"/>
  <c r="R8"/>
  <c r="O8"/>
  <c r="K8"/>
  <c r="J8"/>
  <c r="G8"/>
  <c r="F8"/>
  <c r="Z8" s="1"/>
  <c r="Y7"/>
  <c r="X7"/>
  <c r="X39" s="1"/>
  <c r="W7"/>
  <c r="V7"/>
  <c r="Z7" s="1"/>
  <c r="S7"/>
  <c r="R7"/>
  <c r="O7"/>
  <c r="K7"/>
  <c r="J7"/>
  <c r="G7"/>
  <c r="AB7" s="1"/>
  <c r="AB39" s="1"/>
  <c r="F7"/>
  <c r="S38" i="6"/>
  <c r="W38"/>
  <c r="X7"/>
  <c r="R36"/>
  <c r="R35"/>
  <c r="X37"/>
  <c r="W37"/>
  <c r="V37"/>
  <c r="S37"/>
  <c r="R37"/>
  <c r="O37"/>
  <c r="N37"/>
  <c r="K37"/>
  <c r="J37"/>
  <c r="G37"/>
  <c r="F37"/>
  <c r="X29"/>
  <c r="X30"/>
  <c r="W29"/>
  <c r="W30"/>
  <c r="V29"/>
  <c r="V30"/>
  <c r="S29"/>
  <c r="S30"/>
  <c r="R29"/>
  <c r="R30"/>
  <c r="O29"/>
  <c r="O30"/>
  <c r="N29"/>
  <c r="N30"/>
  <c r="K29"/>
  <c r="K30"/>
  <c r="J29"/>
  <c r="J30"/>
  <c r="G29"/>
  <c r="G30"/>
  <c r="F29"/>
  <c r="Z29" s="1"/>
  <c r="F30"/>
  <c r="K38"/>
  <c r="K24"/>
  <c r="K25"/>
  <c r="K26"/>
  <c r="K27"/>
  <c r="K28"/>
  <c r="K31"/>
  <c r="K32"/>
  <c r="K33"/>
  <c r="K34"/>
  <c r="K35"/>
  <c r="K36"/>
  <c r="J24"/>
  <c r="J25"/>
  <c r="J26"/>
  <c r="J27"/>
  <c r="J28"/>
  <c r="J31"/>
  <c r="J32"/>
  <c r="J33"/>
  <c r="J34"/>
  <c r="J35"/>
  <c r="J36"/>
  <c r="J38"/>
  <c r="K23"/>
  <c r="J23"/>
  <c r="O38"/>
  <c r="W14"/>
  <c r="S14"/>
  <c r="K14"/>
  <c r="O14"/>
  <c r="X45"/>
  <c r="X41"/>
  <c r="U39"/>
  <c r="T39"/>
  <c r="Q39"/>
  <c r="P39"/>
  <c r="M39"/>
  <c r="L39"/>
  <c r="I39"/>
  <c r="H39"/>
  <c r="E39"/>
  <c r="D39"/>
  <c r="Y38"/>
  <c r="X38"/>
  <c r="V38"/>
  <c r="R38"/>
  <c r="N38"/>
  <c r="G38"/>
  <c r="AB38" s="1"/>
  <c r="F38"/>
  <c r="X36"/>
  <c r="W36"/>
  <c r="V36"/>
  <c r="S36"/>
  <c r="O36"/>
  <c r="N36"/>
  <c r="G36"/>
  <c r="F36"/>
  <c r="X35"/>
  <c r="W35"/>
  <c r="V35"/>
  <c r="S35"/>
  <c r="O35"/>
  <c r="N35"/>
  <c r="G35"/>
  <c r="F35"/>
  <c r="X34"/>
  <c r="W34"/>
  <c r="V34"/>
  <c r="S34"/>
  <c r="R34"/>
  <c r="O34"/>
  <c r="N34"/>
  <c r="G34"/>
  <c r="F34"/>
  <c r="X33"/>
  <c r="W33"/>
  <c r="V33"/>
  <c r="S33"/>
  <c r="R33"/>
  <c r="O33"/>
  <c r="N33"/>
  <c r="G33"/>
  <c r="F33"/>
  <c r="X32"/>
  <c r="W32"/>
  <c r="V32"/>
  <c r="S32"/>
  <c r="R32"/>
  <c r="O32"/>
  <c r="N32"/>
  <c r="G32"/>
  <c r="F32"/>
  <c r="X31"/>
  <c r="W31"/>
  <c r="V31"/>
  <c r="S31"/>
  <c r="R31"/>
  <c r="O31"/>
  <c r="N31"/>
  <c r="G31"/>
  <c r="F31"/>
  <c r="X28"/>
  <c r="W28"/>
  <c r="V28"/>
  <c r="S28"/>
  <c r="R28"/>
  <c r="O28"/>
  <c r="N28"/>
  <c r="G28"/>
  <c r="F28"/>
  <c r="X27"/>
  <c r="W27"/>
  <c r="V27"/>
  <c r="S27"/>
  <c r="R27"/>
  <c r="O27"/>
  <c r="N27"/>
  <c r="G27"/>
  <c r="F27"/>
  <c r="X26"/>
  <c r="W26"/>
  <c r="V26"/>
  <c r="S26"/>
  <c r="R26"/>
  <c r="O26"/>
  <c r="N26"/>
  <c r="G26"/>
  <c r="F26"/>
  <c r="X25"/>
  <c r="W25"/>
  <c r="V25"/>
  <c r="S25"/>
  <c r="R25"/>
  <c r="O25"/>
  <c r="N25"/>
  <c r="G25"/>
  <c r="F25"/>
  <c r="X24"/>
  <c r="W24"/>
  <c r="V24"/>
  <c r="S24"/>
  <c r="R24"/>
  <c r="O24"/>
  <c r="N24"/>
  <c r="G24"/>
  <c r="F24"/>
  <c r="X23"/>
  <c r="W23"/>
  <c r="V23"/>
  <c r="S23"/>
  <c r="R23"/>
  <c r="O23"/>
  <c r="N23"/>
  <c r="G23"/>
  <c r="F23"/>
  <c r="X22"/>
  <c r="W22"/>
  <c r="V22"/>
  <c r="S22"/>
  <c r="R22"/>
  <c r="O22"/>
  <c r="N22"/>
  <c r="K22"/>
  <c r="J22"/>
  <c r="G22"/>
  <c r="F22"/>
  <c r="X21"/>
  <c r="W21"/>
  <c r="V21"/>
  <c r="S21"/>
  <c r="R21"/>
  <c r="O21"/>
  <c r="N21"/>
  <c r="K21"/>
  <c r="J21"/>
  <c r="G21"/>
  <c r="F21"/>
  <c r="X20"/>
  <c r="W20"/>
  <c r="V20"/>
  <c r="S20"/>
  <c r="R20"/>
  <c r="O20"/>
  <c r="N20"/>
  <c r="K20"/>
  <c r="J20"/>
  <c r="G20"/>
  <c r="F20"/>
  <c r="Y19"/>
  <c r="X19"/>
  <c r="V19"/>
  <c r="R19"/>
  <c r="N19"/>
  <c r="J19"/>
  <c r="G19"/>
  <c r="AB19" s="1"/>
  <c r="F19"/>
  <c r="Y18"/>
  <c r="X18"/>
  <c r="V18"/>
  <c r="R18"/>
  <c r="N18"/>
  <c r="J18"/>
  <c r="G18"/>
  <c r="AB18" s="1"/>
  <c r="F18"/>
  <c r="Y17"/>
  <c r="X17"/>
  <c r="W17"/>
  <c r="V17"/>
  <c r="S17"/>
  <c r="R17"/>
  <c r="O17"/>
  <c r="N17"/>
  <c r="K17"/>
  <c r="J17"/>
  <c r="G17"/>
  <c r="F17"/>
  <c r="Y16"/>
  <c r="X16"/>
  <c r="W16"/>
  <c r="V16"/>
  <c r="S16"/>
  <c r="R16"/>
  <c r="O16"/>
  <c r="N16"/>
  <c r="K16"/>
  <c r="J16"/>
  <c r="G16"/>
  <c r="F16"/>
  <c r="Y15"/>
  <c r="X15"/>
  <c r="W15"/>
  <c r="V15"/>
  <c r="S15"/>
  <c r="R15"/>
  <c r="O15"/>
  <c r="N15"/>
  <c r="K15"/>
  <c r="J15"/>
  <c r="G15"/>
  <c r="F15"/>
  <c r="Y14"/>
  <c r="X14"/>
  <c r="V14"/>
  <c r="R14"/>
  <c r="N14"/>
  <c r="J14"/>
  <c r="G14"/>
  <c r="F14"/>
  <c r="X13"/>
  <c r="W13"/>
  <c r="V13"/>
  <c r="S13"/>
  <c r="R13"/>
  <c r="O13"/>
  <c r="N13"/>
  <c r="K13"/>
  <c r="J13"/>
  <c r="G13"/>
  <c r="F13"/>
  <c r="Y12"/>
  <c r="X12"/>
  <c r="W12"/>
  <c r="V12"/>
  <c r="S12"/>
  <c r="R12"/>
  <c r="O12"/>
  <c r="N12"/>
  <c r="K12"/>
  <c r="J12"/>
  <c r="G12"/>
  <c r="F12"/>
  <c r="Y11"/>
  <c r="X11"/>
  <c r="W11"/>
  <c r="V11"/>
  <c r="S11"/>
  <c r="R11"/>
  <c r="O11"/>
  <c r="N11"/>
  <c r="K11"/>
  <c r="J11"/>
  <c r="G11"/>
  <c r="F11"/>
  <c r="X10"/>
  <c r="W10"/>
  <c r="V10"/>
  <c r="S10"/>
  <c r="R10"/>
  <c r="O10"/>
  <c r="N10"/>
  <c r="K10"/>
  <c r="J10"/>
  <c r="G10"/>
  <c r="F10"/>
  <c r="Y9"/>
  <c r="W9"/>
  <c r="V9"/>
  <c r="S9"/>
  <c r="R9"/>
  <c r="O9"/>
  <c r="K9"/>
  <c r="J9"/>
  <c r="G9"/>
  <c r="F9"/>
  <c r="Y8"/>
  <c r="X8"/>
  <c r="W8"/>
  <c r="V8"/>
  <c r="S8"/>
  <c r="R8"/>
  <c r="O8"/>
  <c r="K8"/>
  <c r="J8"/>
  <c r="G8"/>
  <c r="F8"/>
  <c r="Y7"/>
  <c r="W7"/>
  <c r="V7"/>
  <c r="S7"/>
  <c r="R7"/>
  <c r="O7"/>
  <c r="K7"/>
  <c r="J7"/>
  <c r="G7"/>
  <c r="AB7" s="1"/>
  <c r="F7"/>
  <c r="X42" i="5"/>
  <c r="X39"/>
  <c r="U37"/>
  <c r="T37"/>
  <c r="Q37"/>
  <c r="P37"/>
  <c r="M37"/>
  <c r="L37"/>
  <c r="I37"/>
  <c r="H37"/>
  <c r="E37"/>
  <c r="D37"/>
  <c r="Y36"/>
  <c r="X36"/>
  <c r="V36"/>
  <c r="R36"/>
  <c r="N36"/>
  <c r="J36"/>
  <c r="G36"/>
  <c r="AB36" s="1"/>
  <c r="F36"/>
  <c r="Z35"/>
  <c r="X35"/>
  <c r="W35"/>
  <c r="V35"/>
  <c r="S35"/>
  <c r="R35"/>
  <c r="O35"/>
  <c r="N35"/>
  <c r="K35"/>
  <c r="J35"/>
  <c r="G35"/>
  <c r="F35"/>
  <c r="X34"/>
  <c r="W34"/>
  <c r="V34"/>
  <c r="S34"/>
  <c r="R34"/>
  <c r="O34"/>
  <c r="N34"/>
  <c r="K34"/>
  <c r="J34"/>
  <c r="G34"/>
  <c r="F34"/>
  <c r="X33"/>
  <c r="W33"/>
  <c r="V33"/>
  <c r="S33"/>
  <c r="R33"/>
  <c r="O33"/>
  <c r="N33"/>
  <c r="K33"/>
  <c r="J33"/>
  <c r="G33"/>
  <c r="F33"/>
  <c r="Z33" s="1"/>
  <c r="X32"/>
  <c r="W32"/>
  <c r="V32"/>
  <c r="S32"/>
  <c r="R32"/>
  <c r="O32"/>
  <c r="N32"/>
  <c r="K32"/>
  <c r="J32"/>
  <c r="G32"/>
  <c r="F32"/>
  <c r="X31"/>
  <c r="W31"/>
  <c r="V31"/>
  <c r="S31"/>
  <c r="R31"/>
  <c r="O31"/>
  <c r="N31"/>
  <c r="K31"/>
  <c r="J31"/>
  <c r="G31"/>
  <c r="F31"/>
  <c r="X30"/>
  <c r="W30"/>
  <c r="V30"/>
  <c r="S30"/>
  <c r="R30"/>
  <c r="O30"/>
  <c r="N30"/>
  <c r="K30"/>
  <c r="J30"/>
  <c r="G30"/>
  <c r="F30"/>
  <c r="X29"/>
  <c r="W29"/>
  <c r="V29"/>
  <c r="S29"/>
  <c r="R29"/>
  <c r="O29"/>
  <c r="N29"/>
  <c r="K29"/>
  <c r="J29"/>
  <c r="G29"/>
  <c r="F29"/>
  <c r="X28"/>
  <c r="W28"/>
  <c r="V28"/>
  <c r="S28"/>
  <c r="R28"/>
  <c r="O28"/>
  <c r="N28"/>
  <c r="K28"/>
  <c r="J28"/>
  <c r="G28"/>
  <c r="F28"/>
  <c r="X27"/>
  <c r="W27"/>
  <c r="V27"/>
  <c r="S27"/>
  <c r="R27"/>
  <c r="O27"/>
  <c r="N27"/>
  <c r="K27"/>
  <c r="J27"/>
  <c r="G27"/>
  <c r="F27"/>
  <c r="X26"/>
  <c r="W26"/>
  <c r="V26"/>
  <c r="S26"/>
  <c r="R26"/>
  <c r="O26"/>
  <c r="N26"/>
  <c r="K26"/>
  <c r="J26"/>
  <c r="G26"/>
  <c r="F26"/>
  <c r="X25"/>
  <c r="W25"/>
  <c r="V25"/>
  <c r="S25"/>
  <c r="R25"/>
  <c r="O25"/>
  <c r="N25"/>
  <c r="K25"/>
  <c r="J25"/>
  <c r="G25"/>
  <c r="F25"/>
  <c r="X24"/>
  <c r="W24"/>
  <c r="V24"/>
  <c r="S24"/>
  <c r="R24"/>
  <c r="O24"/>
  <c r="N24"/>
  <c r="K24"/>
  <c r="J24"/>
  <c r="G24"/>
  <c r="F24"/>
  <c r="X23"/>
  <c r="W23"/>
  <c r="V23"/>
  <c r="S23"/>
  <c r="R23"/>
  <c r="O23"/>
  <c r="N23"/>
  <c r="K23"/>
  <c r="J23"/>
  <c r="G23"/>
  <c r="F23"/>
  <c r="X22"/>
  <c r="W22"/>
  <c r="V22"/>
  <c r="S22"/>
  <c r="R22"/>
  <c r="O22"/>
  <c r="N22"/>
  <c r="K22"/>
  <c r="J22"/>
  <c r="G22"/>
  <c r="F22"/>
  <c r="X21"/>
  <c r="W21"/>
  <c r="V21"/>
  <c r="S21"/>
  <c r="R21"/>
  <c r="O21"/>
  <c r="N21"/>
  <c r="K21"/>
  <c r="J21"/>
  <c r="G21"/>
  <c r="F21"/>
  <c r="Y20"/>
  <c r="X20"/>
  <c r="V20"/>
  <c r="R20"/>
  <c r="N20"/>
  <c r="J20"/>
  <c r="G20"/>
  <c r="AB20" s="1"/>
  <c r="F20"/>
  <c r="Z20" s="1"/>
  <c r="Y19"/>
  <c r="X19"/>
  <c r="V19"/>
  <c r="R19"/>
  <c r="N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V15"/>
  <c r="R15"/>
  <c r="N15"/>
  <c r="J15"/>
  <c r="G15"/>
  <c r="AB15" s="1"/>
  <c r="F15"/>
  <c r="Z15" s="1"/>
  <c r="X14"/>
  <c r="W14"/>
  <c r="V14"/>
  <c r="S14"/>
  <c r="R14"/>
  <c r="O14"/>
  <c r="N14"/>
  <c r="K14"/>
  <c r="J14"/>
  <c r="G14"/>
  <c r="F14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X11"/>
  <c r="W11"/>
  <c r="V11"/>
  <c r="S11"/>
  <c r="R11"/>
  <c r="O11"/>
  <c r="N11"/>
  <c r="K11"/>
  <c r="J11"/>
  <c r="G11"/>
  <c r="F11"/>
  <c r="Y10"/>
  <c r="W10"/>
  <c r="V10"/>
  <c r="S10"/>
  <c r="R10"/>
  <c r="O10"/>
  <c r="K10"/>
  <c r="J10"/>
  <c r="G10"/>
  <c r="F10"/>
  <c r="Y9"/>
  <c r="X9"/>
  <c r="W9"/>
  <c r="V9"/>
  <c r="S9"/>
  <c r="R9"/>
  <c r="O9"/>
  <c r="K9"/>
  <c r="J9"/>
  <c r="G9"/>
  <c r="AB9" s="1"/>
  <c r="F9"/>
  <c r="Y8"/>
  <c r="X8"/>
  <c r="W8"/>
  <c r="V8"/>
  <c r="S8"/>
  <c r="R8"/>
  <c r="O8"/>
  <c r="K8"/>
  <c r="J8"/>
  <c r="G8"/>
  <c r="F8"/>
  <c r="Z8" s="1"/>
  <c r="X42" i="4"/>
  <c r="X39"/>
  <c r="U37"/>
  <c r="T37"/>
  <c r="T38" s="1"/>
  <c r="Q37"/>
  <c r="P37"/>
  <c r="M37"/>
  <c r="L37"/>
  <c r="I37"/>
  <c r="H37"/>
  <c r="E37"/>
  <c r="D37"/>
  <c r="D38" s="1"/>
  <c r="Y36"/>
  <c r="X36"/>
  <c r="V36"/>
  <c r="R36"/>
  <c r="N36"/>
  <c r="J36"/>
  <c r="G36"/>
  <c r="AB36" s="1"/>
  <c r="F36"/>
  <c r="X35"/>
  <c r="W35"/>
  <c r="V35"/>
  <c r="S35"/>
  <c r="R35"/>
  <c r="O35"/>
  <c r="N35"/>
  <c r="K35"/>
  <c r="J35"/>
  <c r="G35"/>
  <c r="F35"/>
  <c r="X34"/>
  <c r="W34"/>
  <c r="V34"/>
  <c r="S34"/>
  <c r="R34"/>
  <c r="O34"/>
  <c r="N34"/>
  <c r="K34"/>
  <c r="J34"/>
  <c r="G34"/>
  <c r="F34"/>
  <c r="Z33"/>
  <c r="X33"/>
  <c r="W33"/>
  <c r="V33"/>
  <c r="S33"/>
  <c r="R33"/>
  <c r="O33"/>
  <c r="N33"/>
  <c r="K33"/>
  <c r="J33"/>
  <c r="G33"/>
  <c r="F33"/>
  <c r="Z32"/>
  <c r="X32"/>
  <c r="W32"/>
  <c r="V32"/>
  <c r="S32"/>
  <c r="R32"/>
  <c r="O32"/>
  <c r="N32"/>
  <c r="K32"/>
  <c r="J32"/>
  <c r="G32"/>
  <c r="F32"/>
  <c r="Z31"/>
  <c r="X31"/>
  <c r="W31"/>
  <c r="V31"/>
  <c r="S31"/>
  <c r="R31"/>
  <c r="O31"/>
  <c r="N31"/>
  <c r="K31"/>
  <c r="J31"/>
  <c r="G31"/>
  <c r="F31"/>
  <c r="Z30"/>
  <c r="X30"/>
  <c r="W30"/>
  <c r="V30"/>
  <c r="S30"/>
  <c r="R30"/>
  <c r="O30"/>
  <c r="N30"/>
  <c r="K30"/>
  <c r="J30"/>
  <c r="G30"/>
  <c r="F30"/>
  <c r="Z29"/>
  <c r="X29"/>
  <c r="W29"/>
  <c r="V29"/>
  <c r="S29"/>
  <c r="R29"/>
  <c r="O29"/>
  <c r="N29"/>
  <c r="K29"/>
  <c r="J29"/>
  <c r="G29"/>
  <c r="F29"/>
  <c r="X28"/>
  <c r="W28"/>
  <c r="V28"/>
  <c r="S28"/>
  <c r="R28"/>
  <c r="O28"/>
  <c r="N28"/>
  <c r="K28"/>
  <c r="J28"/>
  <c r="G28"/>
  <c r="F28"/>
  <c r="Z27"/>
  <c r="X27"/>
  <c r="W27"/>
  <c r="V27"/>
  <c r="S27"/>
  <c r="R27"/>
  <c r="O27"/>
  <c r="N27"/>
  <c r="K27"/>
  <c r="J27"/>
  <c r="G27"/>
  <c r="F27"/>
  <c r="Z26"/>
  <c r="X26"/>
  <c r="W26"/>
  <c r="V26"/>
  <c r="S26"/>
  <c r="R26"/>
  <c r="O26"/>
  <c r="N26"/>
  <c r="K26"/>
  <c r="J26"/>
  <c r="G26"/>
  <c r="F26"/>
  <c r="Z25"/>
  <c r="X25"/>
  <c r="W25"/>
  <c r="V25"/>
  <c r="S25"/>
  <c r="R25"/>
  <c r="O25"/>
  <c r="N25"/>
  <c r="K25"/>
  <c r="J25"/>
  <c r="G25"/>
  <c r="F25"/>
  <c r="Z24"/>
  <c r="X24"/>
  <c r="W24"/>
  <c r="V24"/>
  <c r="S24"/>
  <c r="R24"/>
  <c r="O24"/>
  <c r="N24"/>
  <c r="K24"/>
  <c r="J24"/>
  <c r="G24"/>
  <c r="F24"/>
  <c r="Z23"/>
  <c r="X23"/>
  <c r="W23"/>
  <c r="V23"/>
  <c r="S23"/>
  <c r="R23"/>
  <c r="O23"/>
  <c r="N23"/>
  <c r="K23"/>
  <c r="J23"/>
  <c r="G23"/>
  <c r="F23"/>
  <c r="Z22"/>
  <c r="X22"/>
  <c r="W22"/>
  <c r="V22"/>
  <c r="S22"/>
  <c r="R22"/>
  <c r="O22"/>
  <c r="N22"/>
  <c r="K22"/>
  <c r="J22"/>
  <c r="G22"/>
  <c r="F22"/>
  <c r="Z21"/>
  <c r="X21"/>
  <c r="W21"/>
  <c r="V21"/>
  <c r="S21"/>
  <c r="R21"/>
  <c r="O21"/>
  <c r="N21"/>
  <c r="K21"/>
  <c r="J21"/>
  <c r="G21"/>
  <c r="F21"/>
  <c r="Y20"/>
  <c r="X20"/>
  <c r="V20"/>
  <c r="R20"/>
  <c r="N20"/>
  <c r="J20"/>
  <c r="G20"/>
  <c r="AB20" s="1"/>
  <c r="F20"/>
  <c r="Z20" s="1"/>
  <c r="Y19"/>
  <c r="X19"/>
  <c r="V19"/>
  <c r="R19"/>
  <c r="N19"/>
  <c r="J19"/>
  <c r="G19"/>
  <c r="AB19" s="1"/>
  <c r="F19"/>
  <c r="Z19" s="1"/>
  <c r="Y18"/>
  <c r="X18"/>
  <c r="W18"/>
  <c r="V18"/>
  <c r="S18"/>
  <c r="R18"/>
  <c r="O18"/>
  <c r="N18"/>
  <c r="K18"/>
  <c r="J18"/>
  <c r="G18"/>
  <c r="AB18" s="1"/>
  <c r="F18"/>
  <c r="Z18" s="1"/>
  <c r="Y17"/>
  <c r="X17"/>
  <c r="W17"/>
  <c r="V17"/>
  <c r="S17"/>
  <c r="R17"/>
  <c r="O17"/>
  <c r="N17"/>
  <c r="K17"/>
  <c r="J17"/>
  <c r="G17"/>
  <c r="AB17" s="1"/>
  <c r="F17"/>
  <c r="Z17" s="1"/>
  <c r="Y16"/>
  <c r="X16"/>
  <c r="W16"/>
  <c r="V16"/>
  <c r="S16"/>
  <c r="R16"/>
  <c r="O16"/>
  <c r="N16"/>
  <c r="K16"/>
  <c r="J16"/>
  <c r="G16"/>
  <c r="AB16" s="1"/>
  <c r="F16"/>
  <c r="Z16" s="1"/>
  <c r="Y15"/>
  <c r="X15"/>
  <c r="V15"/>
  <c r="R15"/>
  <c r="N15"/>
  <c r="J15"/>
  <c r="G15"/>
  <c r="F15"/>
  <c r="Z15" s="1"/>
  <c r="Z14"/>
  <c r="X14"/>
  <c r="W14"/>
  <c r="V14"/>
  <c r="S14"/>
  <c r="R14"/>
  <c r="O14"/>
  <c r="N14"/>
  <c r="K14"/>
  <c r="J14"/>
  <c r="G14"/>
  <c r="F14"/>
  <c r="Y13"/>
  <c r="X13"/>
  <c r="W13"/>
  <c r="V13"/>
  <c r="S13"/>
  <c r="R13"/>
  <c r="O13"/>
  <c r="N13"/>
  <c r="K13"/>
  <c r="J13"/>
  <c r="G13"/>
  <c r="AB13" s="1"/>
  <c r="F13"/>
  <c r="Z13" s="1"/>
  <c r="Y12"/>
  <c r="X12"/>
  <c r="W12"/>
  <c r="V12"/>
  <c r="S12"/>
  <c r="R12"/>
  <c r="O12"/>
  <c r="N12"/>
  <c r="K12"/>
  <c r="J12"/>
  <c r="G12"/>
  <c r="AB12" s="1"/>
  <c r="F12"/>
  <c r="Z12" s="1"/>
  <c r="Z11"/>
  <c r="X11"/>
  <c r="W11"/>
  <c r="V11"/>
  <c r="S11"/>
  <c r="R11"/>
  <c r="O11"/>
  <c r="N11"/>
  <c r="K11"/>
  <c r="J11"/>
  <c r="G11"/>
  <c r="F11"/>
  <c r="Y10"/>
  <c r="W10"/>
  <c r="V10"/>
  <c r="S10"/>
  <c r="AB10" s="1"/>
  <c r="R10"/>
  <c r="O10"/>
  <c r="K10"/>
  <c r="J10"/>
  <c r="G10"/>
  <c r="F10"/>
  <c r="Z9" s="1"/>
  <c r="Y9"/>
  <c r="X9"/>
  <c r="W9"/>
  <c r="V9"/>
  <c r="S9"/>
  <c r="R9"/>
  <c r="O9"/>
  <c r="K9"/>
  <c r="J9"/>
  <c r="G9"/>
  <c r="AB9" s="1"/>
  <c r="F9"/>
  <c r="Y8"/>
  <c r="X8"/>
  <c r="X37" s="1"/>
  <c r="W8"/>
  <c r="V8"/>
  <c r="S8"/>
  <c r="AB8" s="1"/>
  <c r="R8"/>
  <c r="O8"/>
  <c r="K8"/>
  <c r="J8"/>
  <c r="G8"/>
  <c r="F8"/>
  <c r="Z8" s="1"/>
  <c r="X39" i="8" l="1"/>
  <c r="X40" s="1"/>
  <c r="AB39"/>
  <c r="H40" i="7"/>
  <c r="Y39"/>
  <c r="X40" s="1"/>
  <c r="D40"/>
  <c r="Z11" i="5"/>
  <c r="Z21"/>
  <c r="Z23"/>
  <c r="Z25"/>
  <c r="Z27"/>
  <c r="Z29"/>
  <c r="Z31"/>
  <c r="Z34"/>
  <c r="AB8"/>
  <c r="Z9"/>
  <c r="AB10"/>
  <c r="Z14"/>
  <c r="Z22"/>
  <c r="Z24"/>
  <c r="Z26"/>
  <c r="Z28"/>
  <c r="Z30"/>
  <c r="Z32"/>
  <c r="D38"/>
  <c r="H38"/>
  <c r="Z37" i="6"/>
  <c r="Z36"/>
  <c r="Z30"/>
  <c r="Z23"/>
  <c r="Z14"/>
  <c r="Z21"/>
  <c r="Z22"/>
  <c r="Z15"/>
  <c r="Z31"/>
  <c r="Z16"/>
  <c r="Z17"/>
  <c r="Z18"/>
  <c r="Z19"/>
  <c r="Z20"/>
  <c r="AB8"/>
  <c r="Z10"/>
  <c r="AB11"/>
  <c r="AB12"/>
  <c r="Z8"/>
  <c r="AB9"/>
  <c r="Z11"/>
  <c r="Z12"/>
  <c r="Z13"/>
  <c r="AB15"/>
  <c r="AB16"/>
  <c r="AB17"/>
  <c r="Z28"/>
  <c r="Z27"/>
  <c r="Z35"/>
  <c r="Z34"/>
  <c r="Z32"/>
  <c r="Z33"/>
  <c r="Z26"/>
  <c r="Z25"/>
  <c r="Z24"/>
  <c r="D40"/>
  <c r="X39"/>
  <c r="Z7"/>
  <c r="AB14"/>
  <c r="AB39" s="1"/>
  <c r="T40"/>
  <c r="P40"/>
  <c r="L40"/>
  <c r="Y39"/>
  <c r="H40"/>
  <c r="Z28" i="4"/>
  <c r="Z35"/>
  <c r="P38"/>
  <c r="Z34"/>
  <c r="X37" i="5"/>
  <c r="L38"/>
  <c r="T38"/>
  <c r="P38"/>
  <c r="Y37"/>
  <c r="AB15" i="4"/>
  <c r="AB37" s="1"/>
  <c r="L38"/>
  <c r="Y37"/>
  <c r="X38" s="1"/>
  <c r="H38"/>
  <c r="AB37" i="5" l="1"/>
  <c r="X40" i="6"/>
  <c r="X38" i="5"/>
</calcChain>
</file>

<file path=xl/sharedStrings.xml><?xml version="1.0" encoding="utf-8"?>
<sst xmlns="http://schemas.openxmlformats.org/spreadsheetml/2006/main" count="443" uniqueCount="92">
  <si>
    <t>SZKOLNY PLAN NAUCZANIA</t>
  </si>
  <si>
    <t>TECHNIK  INFORMATYK  (351203)</t>
  </si>
  <si>
    <t>klasa I</t>
  </si>
  <si>
    <t>klasa II</t>
  </si>
  <si>
    <t>klasa III</t>
  </si>
  <si>
    <t>klasa IV     I sem</t>
  </si>
  <si>
    <t>klasa IV     II sem</t>
  </si>
  <si>
    <t>RAZEM</t>
  </si>
  <si>
    <t>2015/2016</t>
  </si>
  <si>
    <t>2016/2017</t>
  </si>
  <si>
    <t>2017/2018</t>
  </si>
  <si>
    <t>lp</t>
  </si>
  <si>
    <t>liczba godzin</t>
  </si>
  <si>
    <t>p</t>
  </si>
  <si>
    <t>r/u</t>
  </si>
  <si>
    <t>p (r)</t>
  </si>
  <si>
    <t>r (r)</t>
  </si>
  <si>
    <t>min</t>
  </si>
  <si>
    <t>Nazwa przedmiotu</t>
  </si>
  <si>
    <t>(3+5+7+9+11)</t>
  </si>
  <si>
    <t>(4+6+8+10+12)</t>
  </si>
  <si>
    <t>Język polski</t>
  </si>
  <si>
    <t>Język angielski</t>
  </si>
  <si>
    <t>Język rosyjski / niemiecki</t>
  </si>
  <si>
    <t>Wiedza o kulturze</t>
  </si>
  <si>
    <t>Historia</t>
  </si>
  <si>
    <t>Wiedza o społeczeństwie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</si>
  <si>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</si>
  <si>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</si>
  <si>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</si>
  <si>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</si>
  <si>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</si>
  <si>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</si>
  <si>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</si>
  <si>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Wychowanie fizyczne</t>
  </si>
  <si>
    <t>Edukacja dla bezpieczeństwa</t>
  </si>
  <si>
    <t>Zajęcia z wychowawcą</t>
  </si>
  <si>
    <t>Systemy operacyjne</t>
  </si>
  <si>
    <t>735 (777)</t>
  </si>
  <si>
    <t>Urządzenia techniki komputerowej</t>
  </si>
  <si>
    <t>Sieci komputerowe</t>
  </si>
  <si>
    <t>Witryny i aplikacje internetowe</t>
  </si>
  <si>
    <t>Systemy baz danych</t>
  </si>
  <si>
    <t>Działalność gospodarcza w branży informatycznej</t>
  </si>
  <si>
    <t>Język angielski zawodowy w branży informatycznej</t>
  </si>
  <si>
    <t>Montaż i eksploatacja urządzeń techniki komputerowej</t>
  </si>
  <si>
    <t>735 (782)</t>
  </si>
  <si>
    <t>Administracja sieciowymi systemami operacyjnymi</t>
  </si>
  <si>
    <t>Projektowanie i montaż lokalnych sieci komputerowych</t>
  </si>
  <si>
    <t>Administracja bazami danych</t>
  </si>
  <si>
    <t>Programowanie aplikacji internetowych</t>
  </si>
  <si>
    <t>Historia i społeczeństwo</t>
  </si>
  <si>
    <t>Razem</t>
  </si>
  <si>
    <t>Łącznie</t>
  </si>
  <si>
    <t>tygodniowo wg rozporządzenia</t>
  </si>
  <si>
    <r>
      <rPr>
        <sz val="11"/>
        <rFont val="Arial"/>
        <family val="2"/>
        <charset val="238"/>
      </rP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</si>
  <si>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RELIGIA</t>
  </si>
  <si>
    <t>praktyka zawodowa  -  4 tygodnie w klasie III</t>
  </si>
  <si>
    <t xml:space="preserve">Sporządził </t>
  </si>
  <si>
    <t>2018/2019</t>
  </si>
  <si>
    <t>20187/2019</t>
  </si>
  <si>
    <t>2019/2020</t>
  </si>
  <si>
    <t>2020/2021</t>
  </si>
  <si>
    <t>praktyka zawodowa  -  po 4 tygodnie w klasie II i III</t>
  </si>
  <si>
    <r>
      <t xml:space="preserve"> liczba godzin:</t>
    </r>
    <r>
      <rPr>
        <b/>
        <sz val="11"/>
        <rFont val="Arial"/>
        <family val="2"/>
        <charset val="238"/>
      </rPr>
      <t xml:space="preserve"> p</t>
    </r>
    <r>
      <rPr>
        <sz val="11"/>
        <rFont val="Arial"/>
        <family val="2"/>
        <charset val="238"/>
      </rPr>
      <t xml:space="preserve"> w podstawie   </t>
    </r>
    <r>
      <rPr>
        <b/>
        <sz val="11"/>
        <rFont val="Arial"/>
        <family val="2"/>
        <charset val="238"/>
      </rPr>
      <t xml:space="preserve"> r</t>
    </r>
    <r>
      <rPr>
        <sz val="11"/>
        <rFont val="Arial"/>
        <family val="2"/>
        <charset val="238"/>
      </rPr>
      <t xml:space="preserve"> w rozszerzeniu</t>
    </r>
  </si>
  <si>
    <t>Bezpieczeństwo i higiena pracy</t>
  </si>
  <si>
    <t>Działalność gospodarcza</t>
  </si>
  <si>
    <t>Język angielski zawodowy</t>
  </si>
  <si>
    <t>Kompetencje społeczne i organizacja pracy zespołów</t>
  </si>
  <si>
    <t>Lokalne sieci komputerowe</t>
  </si>
  <si>
    <t>Eksploatacja urządzeń techniki komputerowej</t>
  </si>
  <si>
    <t>Administracja systemami operacyjnymi</t>
  </si>
  <si>
    <t>750 (756)</t>
  </si>
  <si>
    <t>Montaż i konfiguracja lokalnych sieci komputerowych</t>
  </si>
  <si>
    <t>Projektowanie baz danych</t>
  </si>
  <si>
    <t>Tworzenie stron i aplikacji internetowych</t>
  </si>
  <si>
    <t>PRAKTYKI ZAWODOWE **</t>
  </si>
  <si>
    <t>750 (759)</t>
  </si>
  <si>
    <t>** - jeżeli praktyki są dłuższe niż 4 tygodnie</t>
  </si>
  <si>
    <t>Kwalifikacja EE.08 "Montaż i eksploatacja systemów komputerowych, urządzeń peryferyjnych i sieci"                               zdawana pod koniec klasy III</t>
  </si>
  <si>
    <t>Kwalifikacja EE.09 "Programowanie, tworzenie i administrowanie stronami internetowymi i bazami danych"                  zdawana pod koniec I semestru klasy IV</t>
  </si>
  <si>
    <t>kształcenie zawodowe teoretyczne</t>
  </si>
  <si>
    <t>kształcenie zaw praktyczne</t>
  </si>
  <si>
    <t>Wychowanie do życia w rodzinie</t>
  </si>
  <si>
    <t>w klasie I, II i III po 14 godzin w ciągu roku</t>
  </si>
  <si>
    <r>
      <rPr>
        <b/>
        <sz val="20"/>
        <rFont val="Arial"/>
        <family val="2"/>
        <charset val="238"/>
      </rPr>
      <t>III DT</t>
    </r>
    <r>
      <rPr>
        <b/>
        <sz val="18"/>
        <rFont val="Arial"/>
        <family val="2"/>
        <charset val="238"/>
      </rPr>
      <t xml:space="preserve">   (2018/2019)</t>
    </r>
  </si>
  <si>
    <t>10 kwietnia 2018 r.</t>
  </si>
  <si>
    <r>
      <rPr>
        <b/>
        <sz val="20"/>
        <rFont val="Arial"/>
        <family val="2"/>
        <charset val="238"/>
      </rPr>
      <t>II DT</t>
    </r>
    <r>
      <rPr>
        <b/>
        <sz val="18"/>
        <rFont val="Arial"/>
        <family val="2"/>
        <charset val="238"/>
      </rPr>
      <t xml:space="preserve">   (2018/2019)</t>
    </r>
  </si>
  <si>
    <r>
      <rPr>
        <b/>
        <sz val="20"/>
        <rFont val="Arial"/>
        <family val="2"/>
        <charset val="238"/>
      </rPr>
      <t>IV DT</t>
    </r>
    <r>
      <rPr>
        <b/>
        <sz val="18"/>
        <rFont val="Arial"/>
        <family val="2"/>
        <charset val="238"/>
      </rPr>
      <t xml:space="preserve">   (2018/2019)</t>
    </r>
  </si>
  <si>
    <r>
      <rPr>
        <b/>
        <sz val="20"/>
        <rFont val="Arial"/>
        <family val="2"/>
        <charset val="238"/>
      </rPr>
      <t>I DT</t>
    </r>
    <r>
      <rPr>
        <b/>
        <sz val="18"/>
        <rFont val="Arial"/>
        <family val="2"/>
        <charset val="238"/>
      </rPr>
      <t xml:space="preserve">   (2018/2019)</t>
    </r>
  </si>
  <si>
    <t>2021/2022</t>
  </si>
  <si>
    <r>
      <rPr>
        <b/>
        <sz val="20"/>
        <rFont val="Arial"/>
        <family val="2"/>
        <charset val="238"/>
      </rPr>
      <t>I ET</t>
    </r>
    <r>
      <rPr>
        <b/>
        <sz val="18"/>
        <rFont val="Arial"/>
        <family val="2"/>
        <charset val="238"/>
      </rPr>
      <t xml:space="preserve">   (2018/2019)</t>
    </r>
  </si>
</sst>
</file>

<file path=xl/styles.xml><?xml version="1.0" encoding="utf-8"?>
<styleSheet xmlns="http://schemas.openxmlformats.org/spreadsheetml/2006/main">
  <fonts count="18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b/>
      <sz val="1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8"/>
      <name val="Calibri"/>
      <family val="2"/>
      <charset val="238"/>
    </font>
    <font>
      <b/>
      <sz val="20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246">
    <xf numFmtId="0" fontId="0" fillId="0" borderId="0" xfId="0" applyAlignment="1"/>
    <xf numFmtId="0" fontId="1" fillId="0" borderId="1" xfId="1" applyFont="1" applyBorder="1" applyAlignment="1"/>
    <xf numFmtId="0" fontId="2" fillId="0" borderId="2" xfId="1" applyFont="1" applyFill="1" applyBorder="1" applyAlignment="1">
      <alignment horizontal="center"/>
    </xf>
    <xf numFmtId="0" fontId="4" fillId="0" borderId="5" xfId="1" applyFont="1" applyFill="1" applyBorder="1" applyAlignment="1"/>
    <xf numFmtId="0" fontId="5" fillId="0" borderId="6" xfId="1" applyFont="1" applyFill="1" applyBorder="1" applyAlignment="1">
      <alignment horizontal="center" vertical="center"/>
    </xf>
    <xf numFmtId="0" fontId="4" fillId="0" borderId="10" xfId="1" applyFont="1" applyFill="1" applyBorder="1" applyAlignment="1"/>
    <xf numFmtId="0" fontId="4" fillId="0" borderId="11" xfId="1" applyFont="1" applyFill="1" applyBorder="1" applyAlignment="1">
      <alignment vertical="center"/>
    </xf>
    <xf numFmtId="0" fontId="4" fillId="0" borderId="15" xfId="1" applyFont="1" applyFill="1" applyBorder="1" applyAlignment="1">
      <alignment vertical="top" wrapText="1"/>
    </xf>
    <xf numFmtId="0" fontId="4" fillId="0" borderId="16" xfId="1" applyFont="1" applyFill="1" applyBorder="1" applyAlignment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6" xfId="1" applyFont="1" applyFill="1" applyBorder="1" applyAlignment="1">
      <alignment horizontal="center" vertical="center"/>
    </xf>
    <xf numFmtId="0" fontId="6" fillId="0" borderId="15" xfId="1" applyFont="1" applyFill="1" applyBorder="1" applyAlignment="1"/>
    <xf numFmtId="0" fontId="6" fillId="0" borderId="15" xfId="1" applyFont="1" applyFill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6" fillId="0" borderId="16" xfId="1" applyFont="1" applyFill="1" applyBorder="1" applyAlignment="1">
      <alignment horizontal="center"/>
    </xf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4" fillId="0" borderId="11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/>
    </xf>
    <xf numFmtId="0" fontId="8" fillId="0" borderId="11" xfId="1" applyFont="1" applyFill="1" applyBorder="1" applyAlignment="1">
      <alignment horizontal="center"/>
    </xf>
    <xf numFmtId="0" fontId="8" fillId="0" borderId="20" xfId="1" applyFont="1" applyFill="1" applyBorder="1" applyAlignment="1">
      <alignment horizontal="center"/>
    </xf>
    <xf numFmtId="0" fontId="8" fillId="0" borderId="21" xfId="1" applyFont="1" applyFill="1" applyBorder="1" applyAlignment="1">
      <alignment horizontal="center"/>
    </xf>
    <xf numFmtId="0" fontId="4" fillId="0" borderId="15" xfId="1" applyFont="1" applyFill="1" applyBorder="1" applyAlignment="1"/>
    <xf numFmtId="0" fontId="4" fillId="0" borderId="16" xfId="1" applyFont="1" applyFill="1" applyBorder="1" applyAlignment="1">
      <alignment vertical="center" wrapText="1"/>
    </xf>
    <xf numFmtId="0" fontId="3" fillId="0" borderId="15" xfId="1" applyFont="1" applyFill="1" applyBorder="1" applyAlignment="1">
      <alignment horizontal="center"/>
    </xf>
    <xf numFmtId="0" fontId="4" fillId="0" borderId="18" xfId="1" applyFont="1" applyFill="1" applyBorder="1" applyAlignment="1">
      <alignment vertical="center" wrapText="1"/>
    </xf>
    <xf numFmtId="0" fontId="4" fillId="0" borderId="22" xfId="1" applyFont="1" applyFill="1" applyBorder="1" applyAlignment="1"/>
    <xf numFmtId="0" fontId="4" fillId="0" borderId="9" xfId="1" applyFont="1" applyFill="1" applyBorder="1" applyAlignment="1">
      <alignment vertical="center" wrapText="1"/>
    </xf>
    <xf numFmtId="0" fontId="3" fillId="0" borderId="22" xfId="1" applyFont="1" applyFill="1" applyBorder="1" applyAlignment="1">
      <alignment horizontal="center"/>
    </xf>
    <xf numFmtId="0" fontId="8" fillId="0" borderId="9" xfId="1" applyFont="1" applyFill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8" fillId="0" borderId="18" xfId="1" applyFont="1" applyFill="1" applyBorder="1" applyAlignment="1">
      <alignment horizontal="center"/>
    </xf>
    <xf numFmtId="0" fontId="4" fillId="0" borderId="9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/>
    </xf>
    <xf numFmtId="0" fontId="2" fillId="0" borderId="21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right"/>
    </xf>
    <xf numFmtId="0" fontId="9" fillId="0" borderId="18" xfId="1" applyFont="1" applyFill="1" applyBorder="1" applyAlignment="1">
      <alignment vertical="center"/>
    </xf>
    <xf numFmtId="0" fontId="8" fillId="0" borderId="25" xfId="1" applyFont="1" applyFill="1" applyBorder="1" applyAlignment="1">
      <alignment horizontal="center"/>
    </xf>
    <xf numFmtId="0" fontId="8" fillId="0" borderId="26" xfId="1" applyFont="1" applyFill="1" applyBorder="1" applyAlignment="1">
      <alignment horizontal="center"/>
    </xf>
    <xf numFmtId="0" fontId="4" fillId="0" borderId="1" xfId="1" applyFont="1" applyFill="1" applyBorder="1" applyAlignment="1">
      <alignment vertical="center" wrapText="1"/>
    </xf>
    <xf numFmtId="0" fontId="10" fillId="0" borderId="1" xfId="1" applyFont="1" applyBorder="1" applyAlignment="1"/>
    <xf numFmtId="0" fontId="13" fillId="0" borderId="1" xfId="1" applyBorder="1" applyAlignment="1"/>
    <xf numFmtId="0" fontId="4" fillId="0" borderId="3" xfId="1" applyFont="1" applyFill="1" applyBorder="1" applyAlignment="1">
      <alignment horizontal="center" vertical="center"/>
    </xf>
    <xf numFmtId="0" fontId="4" fillId="0" borderId="22" xfId="1" applyFont="1" applyFill="1" applyBorder="1" applyAlignment="1">
      <alignment horizontal="center" vertical="center"/>
    </xf>
    <xf numFmtId="0" fontId="8" fillId="0" borderId="31" xfId="1" applyFont="1" applyFill="1" applyBorder="1" applyAlignment="1">
      <alignment horizontal="center"/>
    </xf>
    <xf numFmtId="0" fontId="8" fillId="0" borderId="32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35" xfId="1" applyFont="1" applyFill="1" applyBorder="1" applyAlignment="1">
      <alignment horizontal="center"/>
    </xf>
    <xf numFmtId="0" fontId="3" fillId="0" borderId="36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0" fontId="2" fillId="0" borderId="0" xfId="1" applyFont="1" applyFill="1" applyBorder="1" applyAlignment="1"/>
    <xf numFmtId="0" fontId="4" fillId="0" borderId="0" xfId="1" applyFont="1" applyFill="1" applyAlignment="1"/>
    <xf numFmtId="0" fontId="4" fillId="0" borderId="38" xfId="1" applyFont="1" applyFill="1" applyBorder="1" applyAlignment="1">
      <alignment horizontal="center" vertical="center"/>
    </xf>
    <xf numFmtId="0" fontId="4" fillId="0" borderId="39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1" fontId="4" fillId="0" borderId="2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1" fontId="6" fillId="0" borderId="15" xfId="1" applyNumberFormat="1" applyFont="1" applyFill="1" applyBorder="1" applyAlignment="1"/>
    <xf numFmtId="0" fontId="6" fillId="0" borderId="0" xfId="1" applyFont="1" applyFill="1" applyAlignment="1"/>
    <xf numFmtId="0" fontId="7" fillId="0" borderId="41" xfId="1" applyFont="1" applyFill="1" applyBorder="1" applyAlignment="1">
      <alignment horizontal="center"/>
    </xf>
    <xf numFmtId="1" fontId="7" fillId="0" borderId="42" xfId="1" applyNumberFormat="1" applyFont="1" applyFill="1" applyBorder="1" applyAlignment="1">
      <alignment horizontal="center"/>
    </xf>
    <xf numFmtId="0" fontId="7" fillId="0" borderId="43" xfId="1" applyFont="1" applyFill="1" applyBorder="1" applyAlignment="1">
      <alignment horizontal="center"/>
    </xf>
    <xf numFmtId="0" fontId="7" fillId="0" borderId="42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0" fontId="8" fillId="0" borderId="33" xfId="1" applyFont="1" applyFill="1" applyBorder="1" applyAlignment="1">
      <alignment horizontal="center"/>
    </xf>
    <xf numFmtId="1" fontId="2" fillId="0" borderId="5" xfId="1" applyNumberFormat="1" applyFont="1" applyFill="1" applyBorder="1" applyAlignment="1">
      <alignment horizontal="center"/>
    </xf>
    <xf numFmtId="0" fontId="8" fillId="0" borderId="9" xfId="1" applyFont="1" applyFill="1" applyBorder="1" applyAlignment="1"/>
    <xf numFmtId="0" fontId="2" fillId="0" borderId="22" xfId="1" applyFont="1" applyFill="1" applyBorder="1" applyAlignment="1">
      <alignment horizontal="center"/>
    </xf>
    <xf numFmtId="0" fontId="8" fillId="0" borderId="34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center"/>
    </xf>
    <xf numFmtId="0" fontId="8" fillId="0" borderId="41" xfId="1" applyFont="1" applyFill="1" applyBorder="1" applyAlignment="1"/>
    <xf numFmtId="0" fontId="8" fillId="0" borderId="16" xfId="1" applyFont="1" applyFill="1" applyBorder="1" applyAlignment="1"/>
    <xf numFmtId="0" fontId="8" fillId="0" borderId="11" xfId="1" applyFont="1" applyFill="1" applyBorder="1" applyAlignment="1"/>
    <xf numFmtId="0" fontId="8" fillId="0" borderId="48" xfId="1" applyFont="1" applyFill="1" applyBorder="1" applyAlignment="1">
      <alignment horizontal="center"/>
    </xf>
    <xf numFmtId="1" fontId="2" fillId="0" borderId="49" xfId="1" applyNumberFormat="1" applyFont="1" applyFill="1" applyBorder="1" applyAlignment="1">
      <alignment horizontal="center" vertical="center"/>
    </xf>
    <xf numFmtId="1" fontId="2" fillId="0" borderId="3" xfId="1" applyNumberFormat="1" applyFont="1" applyFill="1" applyBorder="1" applyAlignment="1">
      <alignment horizontal="center" vertical="center"/>
    </xf>
    <xf numFmtId="0" fontId="8" fillId="0" borderId="35" xfId="1" applyFont="1" applyFill="1" applyBorder="1" applyAlignment="1">
      <alignment horizontal="center"/>
    </xf>
    <xf numFmtId="0" fontId="8" fillId="0" borderId="49" xfId="1" applyFont="1" applyFill="1" applyBorder="1" applyAlignment="1">
      <alignment horizontal="center"/>
    </xf>
    <xf numFmtId="1" fontId="4" fillId="0" borderId="0" xfId="1" applyNumberFormat="1" applyFont="1" applyFill="1" applyBorder="1" applyAlignment="1"/>
    <xf numFmtId="0" fontId="4" fillId="0" borderId="0" xfId="1" applyFont="1" applyFill="1" applyBorder="1" applyAlignment="1"/>
    <xf numFmtId="0" fontId="2" fillId="0" borderId="57" xfId="1" applyFont="1" applyFill="1" applyBorder="1" applyAlignment="1">
      <alignment horizontal="center"/>
    </xf>
    <xf numFmtId="0" fontId="8" fillId="0" borderId="58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37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14" fillId="0" borderId="0" xfId="0" applyFont="1" applyAlignment="1"/>
    <xf numFmtId="0" fontId="16" fillId="0" borderId="1" xfId="1" applyFont="1" applyBorder="1" applyAlignment="1"/>
    <xf numFmtId="0" fontId="3" fillId="0" borderId="42" xfId="1" applyFont="1" applyFill="1" applyBorder="1" applyAlignment="1">
      <alignment horizontal="center"/>
    </xf>
    <xf numFmtId="0" fontId="8" fillId="0" borderId="43" xfId="1" applyFont="1" applyFill="1" applyBorder="1" applyAlignment="1">
      <alignment horizontal="center"/>
    </xf>
    <xf numFmtId="0" fontId="8" fillId="0" borderId="63" xfId="1" applyFont="1" applyFill="1" applyBorder="1" applyAlignment="1">
      <alignment horizontal="center"/>
    </xf>
    <xf numFmtId="0" fontId="8" fillId="0" borderId="64" xfId="1" applyFont="1" applyFill="1" applyBorder="1" applyAlignment="1">
      <alignment horizontal="center"/>
    </xf>
    <xf numFmtId="0" fontId="3" fillId="0" borderId="65" xfId="1" applyFont="1" applyFill="1" applyBorder="1" applyAlignment="1">
      <alignment horizontal="center"/>
    </xf>
    <xf numFmtId="0" fontId="8" fillId="0" borderId="66" xfId="1" applyFont="1" applyFill="1" applyBorder="1" applyAlignment="1">
      <alignment horizontal="center"/>
    </xf>
    <xf numFmtId="0" fontId="4" fillId="0" borderId="67" xfId="1" applyFont="1" applyFill="1" applyBorder="1" applyAlignment="1"/>
    <xf numFmtId="0" fontId="3" fillId="0" borderId="69" xfId="1" applyFont="1" applyFill="1" applyBorder="1" applyAlignment="1">
      <alignment horizontal="center"/>
    </xf>
    <xf numFmtId="0" fontId="8" fillId="0" borderId="68" xfId="1" applyFont="1" applyFill="1" applyBorder="1" applyAlignment="1">
      <alignment horizontal="center"/>
    </xf>
    <xf numFmtId="0" fontId="8" fillId="0" borderId="70" xfId="1" applyFont="1" applyFill="1" applyBorder="1" applyAlignment="1">
      <alignment horizontal="center"/>
    </xf>
    <xf numFmtId="0" fontId="8" fillId="0" borderId="71" xfId="1" applyFont="1" applyFill="1" applyBorder="1" applyAlignment="1">
      <alignment horizontal="center"/>
    </xf>
    <xf numFmtId="0" fontId="3" fillId="0" borderId="72" xfId="1" applyFont="1" applyFill="1" applyBorder="1" applyAlignment="1">
      <alignment horizontal="center"/>
    </xf>
    <xf numFmtId="0" fontId="8" fillId="0" borderId="72" xfId="1" applyFont="1" applyFill="1" applyBorder="1" applyAlignment="1">
      <alignment horizontal="center"/>
    </xf>
    <xf numFmtId="1" fontId="2" fillId="0" borderId="73" xfId="1" applyNumberFormat="1" applyFont="1" applyFill="1" applyBorder="1" applyAlignment="1">
      <alignment horizontal="center" vertical="center"/>
    </xf>
    <xf numFmtId="0" fontId="4" fillId="0" borderId="74" xfId="1" applyFont="1" applyFill="1" applyBorder="1" applyAlignment="1"/>
    <xf numFmtId="0" fontId="3" fillId="0" borderId="76" xfId="1" applyFont="1" applyFill="1" applyBorder="1" applyAlignment="1">
      <alignment horizontal="center"/>
    </xf>
    <xf numFmtId="0" fontId="8" fillId="0" borderId="75" xfId="1" applyFont="1" applyFill="1" applyBorder="1" applyAlignment="1">
      <alignment horizontal="center"/>
    </xf>
    <xf numFmtId="0" fontId="8" fillId="0" borderId="77" xfId="1" applyFont="1" applyFill="1" applyBorder="1" applyAlignment="1">
      <alignment horizontal="center"/>
    </xf>
    <xf numFmtId="0" fontId="8" fillId="0" borderId="78" xfId="1" applyFont="1" applyFill="1" applyBorder="1" applyAlignment="1">
      <alignment horizontal="center"/>
    </xf>
    <xf numFmtId="0" fontId="8" fillId="0" borderId="79" xfId="1" applyFont="1" applyFill="1" applyBorder="1" applyAlignment="1">
      <alignment horizontal="center"/>
    </xf>
    <xf numFmtId="0" fontId="8" fillId="0" borderId="80" xfId="1" applyFont="1" applyFill="1" applyBorder="1" applyAlignment="1">
      <alignment horizontal="center"/>
    </xf>
    <xf numFmtId="0" fontId="3" fillId="0" borderId="81" xfId="1" applyFont="1" applyFill="1" applyBorder="1" applyAlignment="1">
      <alignment horizontal="center"/>
    </xf>
    <xf numFmtId="0" fontId="8" fillId="0" borderId="81" xfId="1" applyFont="1" applyFill="1" applyBorder="1" applyAlignment="1">
      <alignment horizontal="center"/>
    </xf>
    <xf numFmtId="1" fontId="2" fillId="0" borderId="82" xfId="1" applyNumberFormat="1" applyFont="1" applyFill="1" applyBorder="1" applyAlignment="1">
      <alignment horizontal="center" vertical="center"/>
    </xf>
    <xf numFmtId="1" fontId="2" fillId="0" borderId="46" xfId="1" applyNumberFormat="1" applyFont="1" applyFill="1" applyBorder="1" applyAlignment="1">
      <alignment horizontal="center" vertical="center"/>
    </xf>
    <xf numFmtId="0" fontId="3" fillId="0" borderId="83" xfId="1" applyFont="1" applyFill="1" applyBorder="1" applyAlignment="1">
      <alignment horizontal="center"/>
    </xf>
    <xf numFmtId="0" fontId="3" fillId="0" borderId="31" xfId="1" applyFont="1" applyFill="1" applyBorder="1" applyAlignment="1">
      <alignment horizontal="center"/>
    </xf>
    <xf numFmtId="0" fontId="3" fillId="0" borderId="20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/>
    </xf>
    <xf numFmtId="0" fontId="3" fillId="0" borderId="70" xfId="1" applyFont="1" applyFill="1" applyBorder="1" applyAlignment="1">
      <alignment horizontal="center"/>
    </xf>
    <xf numFmtId="0" fontId="3" fillId="0" borderId="79" xfId="1" applyFont="1" applyFill="1" applyBorder="1" applyAlignment="1">
      <alignment horizontal="center"/>
    </xf>
    <xf numFmtId="0" fontId="3" fillId="0" borderId="63" xfId="1" applyFont="1" applyFill="1" applyBorder="1" applyAlignment="1">
      <alignment horizontal="center"/>
    </xf>
    <xf numFmtId="0" fontId="3" fillId="0" borderId="84" xfId="1" applyFont="1" applyFill="1" applyBorder="1" applyAlignment="1">
      <alignment horizontal="center"/>
    </xf>
    <xf numFmtId="0" fontId="4" fillId="0" borderId="85" xfId="1" applyFont="1" applyFill="1" applyBorder="1" applyAlignment="1">
      <alignment vertical="center" wrapText="1"/>
    </xf>
    <xf numFmtId="0" fontId="4" fillId="0" borderId="86" xfId="1" applyFont="1" applyFill="1" applyBorder="1" applyAlignment="1"/>
    <xf numFmtId="0" fontId="4" fillId="0" borderId="87" xfId="1" applyFont="1" applyFill="1" applyBorder="1" applyAlignment="1">
      <alignment vertical="center" wrapText="1"/>
    </xf>
    <xf numFmtId="0" fontId="4" fillId="0" borderId="88" xfId="1" applyFont="1" applyFill="1" applyBorder="1" applyAlignment="1"/>
    <xf numFmtId="0" fontId="4" fillId="0" borderId="89" xfId="1" applyFont="1" applyFill="1" applyBorder="1" applyAlignment="1">
      <alignment vertical="center" wrapText="1"/>
    </xf>
    <xf numFmtId="0" fontId="4" fillId="0" borderId="90" xfId="1" applyFont="1" applyFill="1" applyBorder="1" applyAlignment="1">
      <alignment vertical="center" wrapText="1"/>
    </xf>
    <xf numFmtId="0" fontId="4" fillId="0" borderId="91" xfId="1" applyFont="1" applyFill="1" applyBorder="1" applyAlignment="1">
      <alignment vertical="center" wrapText="1"/>
    </xf>
    <xf numFmtId="0" fontId="4" fillId="0" borderId="92" xfId="1" applyFont="1" applyFill="1" applyBorder="1" applyAlignment="1">
      <alignment vertical="center" wrapText="1"/>
    </xf>
    <xf numFmtId="0" fontId="4" fillId="0" borderId="58" xfId="1" applyFont="1" applyFill="1" applyBorder="1" applyAlignment="1">
      <alignment vertical="center" wrapText="1"/>
    </xf>
    <xf numFmtId="0" fontId="4" fillId="0" borderId="70" xfId="1" applyFont="1" applyFill="1" applyBorder="1" applyAlignment="1"/>
    <xf numFmtId="0" fontId="4" fillId="0" borderId="31" xfId="1" applyFont="1" applyFill="1" applyBorder="1" applyAlignment="1"/>
    <xf numFmtId="0" fontId="4" fillId="0" borderId="79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14" fillId="0" borderId="1" xfId="0" applyFont="1" applyBorder="1" applyAlignment="1"/>
    <xf numFmtId="0" fontId="15" fillId="0" borderId="95" xfId="1" applyFont="1" applyBorder="1" applyAlignment="1"/>
    <xf numFmtId="0" fontId="14" fillId="0" borderId="95" xfId="1" applyFont="1" applyBorder="1" applyAlignment="1"/>
    <xf numFmtId="0" fontId="8" fillId="0" borderId="95" xfId="1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3" fillId="0" borderId="38" xfId="1" applyFont="1" applyFill="1" applyBorder="1" applyAlignment="1">
      <alignment horizontal="center"/>
    </xf>
    <xf numFmtId="0" fontId="3" fillId="0" borderId="39" xfId="1" applyFont="1" applyFill="1" applyBorder="1" applyAlignment="1">
      <alignment horizontal="center"/>
    </xf>
    <xf numFmtId="0" fontId="4" fillId="0" borderId="7" xfId="1" applyFont="1" applyFill="1" applyBorder="1" applyAlignment="1">
      <alignment horizontal="center"/>
    </xf>
    <xf numFmtId="0" fontId="4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/>
    </xf>
    <xf numFmtId="0" fontId="4" fillId="0" borderId="5" xfId="1" applyFont="1" applyFill="1" applyBorder="1" applyAlignment="1">
      <alignment horizontal="center"/>
    </xf>
    <xf numFmtId="0" fontId="4" fillId="0" borderId="28" xfId="1" applyFont="1" applyFill="1" applyBorder="1" applyAlignment="1">
      <alignment horizontal="center"/>
    </xf>
    <xf numFmtId="0" fontId="4" fillId="0" borderId="29" xfId="1" applyFont="1" applyFill="1" applyBorder="1" applyAlignment="1">
      <alignment horizontal="center"/>
    </xf>
    <xf numFmtId="0" fontId="4" fillId="0" borderId="27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/>
    </xf>
    <xf numFmtId="0" fontId="2" fillId="0" borderId="45" xfId="1" applyFont="1" applyFill="1" applyBorder="1" applyAlignment="1">
      <alignment horizontal="center"/>
    </xf>
    <xf numFmtId="0" fontId="2" fillId="0" borderId="46" xfId="1" applyFont="1" applyFill="1" applyBorder="1" applyAlignment="1">
      <alignment horizontal="center"/>
    </xf>
    <xf numFmtId="0" fontId="2" fillId="0" borderId="47" xfId="1" applyFont="1" applyFill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14" fillId="0" borderId="13" xfId="1" applyFont="1" applyBorder="1" applyAlignment="1">
      <alignment horizontal="center"/>
    </xf>
    <xf numFmtId="0" fontId="14" fillId="0" borderId="14" xfId="1" applyFont="1" applyBorder="1" applyAlignment="1">
      <alignment horizontal="center"/>
    </xf>
    <xf numFmtId="0" fontId="4" fillId="0" borderId="12" xfId="1" applyFont="1" applyFill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14" xfId="1" applyFont="1" applyBorder="1" applyAlignment="1">
      <alignment horizontal="center" vertical="center"/>
    </xf>
    <xf numFmtId="0" fontId="9" fillId="0" borderId="40" xfId="1" applyFont="1" applyFill="1" applyBorder="1" applyAlignment="1">
      <alignment horizontal="center"/>
    </xf>
    <xf numFmtId="0" fontId="9" fillId="0" borderId="11" xfId="1" applyFont="1" applyFill="1" applyBorder="1" applyAlignment="1">
      <alignment horizontal="center"/>
    </xf>
    <xf numFmtId="0" fontId="3" fillId="0" borderId="34" xfId="1" applyFont="1" applyFill="1" applyBorder="1" applyAlignment="1">
      <alignment horizontal="center" vertical="center"/>
    </xf>
    <xf numFmtId="1" fontId="2" fillId="0" borderId="12" xfId="1" applyNumberFormat="1" applyFont="1" applyFill="1" applyBorder="1" applyAlignment="1">
      <alignment horizontal="center" vertical="center"/>
    </xf>
    <xf numFmtId="1" fontId="2" fillId="0" borderId="44" xfId="1" applyNumberFormat="1" applyFont="1" applyFill="1" applyBorder="1" applyAlignment="1">
      <alignment horizontal="center" vertical="center"/>
    </xf>
    <xf numFmtId="0" fontId="8" fillId="0" borderId="16" xfId="1" applyFont="1" applyFill="1" applyBorder="1" applyAlignment="1">
      <alignment horizontal="right" vertical="center"/>
    </xf>
    <xf numFmtId="0" fontId="8" fillId="0" borderId="41" xfId="1" applyFont="1" applyFill="1" applyBorder="1" applyAlignment="1">
      <alignment horizontal="right" vertical="center"/>
    </xf>
    <xf numFmtId="0" fontId="2" fillId="0" borderId="12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center"/>
    </xf>
    <xf numFmtId="0" fontId="8" fillId="0" borderId="51" xfId="1" applyFont="1" applyFill="1" applyBorder="1" applyAlignment="1">
      <alignment horizontal="center" vertical="center" wrapText="1"/>
    </xf>
    <xf numFmtId="0" fontId="8" fillId="0" borderId="52" xfId="1" applyFont="1" applyFill="1" applyBorder="1" applyAlignment="1">
      <alignment horizontal="center" vertical="center" wrapText="1"/>
    </xf>
    <xf numFmtId="0" fontId="8" fillId="0" borderId="53" xfId="1" applyFont="1" applyFill="1" applyBorder="1" applyAlignment="1">
      <alignment horizontal="center" vertical="center" wrapText="1"/>
    </xf>
    <xf numFmtId="0" fontId="2" fillId="0" borderId="59" xfId="1" applyFont="1" applyFill="1" applyBorder="1" applyAlignment="1">
      <alignment horizontal="center"/>
    </xf>
    <xf numFmtId="0" fontId="2" fillId="0" borderId="60" xfId="1" applyFont="1" applyFill="1" applyBorder="1" applyAlignment="1">
      <alignment horizontal="center"/>
    </xf>
    <xf numFmtId="0" fontId="2" fillId="0" borderId="61" xfId="1" applyFont="1" applyFill="1" applyBorder="1" applyAlignment="1">
      <alignment horizontal="center"/>
    </xf>
    <xf numFmtId="0" fontId="2" fillId="0" borderId="62" xfId="1" applyFont="1" applyFill="1" applyBorder="1" applyAlignment="1">
      <alignment horizontal="center"/>
    </xf>
    <xf numFmtId="0" fontId="14" fillId="0" borderId="93" xfId="0" applyFont="1" applyBorder="1" applyAlignment="1">
      <alignment horizontal="center" textRotation="90"/>
    </xf>
    <xf numFmtId="0" fontId="14" fillId="0" borderId="94" xfId="0" applyFont="1" applyBorder="1" applyAlignment="1">
      <alignment horizontal="center" textRotation="90"/>
    </xf>
    <xf numFmtId="0" fontId="14" fillId="0" borderId="95" xfId="0" applyFont="1" applyBorder="1" applyAlignment="1">
      <alignment horizontal="center" textRotation="90"/>
    </xf>
    <xf numFmtId="0" fontId="8" fillId="0" borderId="54" xfId="1" applyFont="1" applyFill="1" applyBorder="1" applyAlignment="1">
      <alignment horizontal="center" vertical="center"/>
    </xf>
    <xf numFmtId="0" fontId="8" fillId="0" borderId="55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/>
    </xf>
    <xf numFmtId="0" fontId="2" fillId="0" borderId="24" xfId="1" applyFont="1" applyFill="1" applyBorder="1" applyAlignment="1">
      <alignment horizontal="center"/>
    </xf>
    <xf numFmtId="0" fontId="2" fillId="0" borderId="56" xfId="1" applyFont="1" applyFill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4" fillId="0" borderId="1" xfId="1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4" fillId="0" borderId="27" xfId="1" applyFont="1" applyFill="1" applyBorder="1" applyAlignment="1">
      <alignment horizontal="left"/>
    </xf>
    <xf numFmtId="0" fontId="4" fillId="0" borderId="4" xfId="1" applyFont="1" applyFill="1" applyBorder="1" applyAlignment="1">
      <alignment horizontal="left"/>
    </xf>
    <xf numFmtId="0" fontId="4" fillId="0" borderId="3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8" fillId="0" borderId="47" xfId="1" applyFont="1" applyFill="1" applyBorder="1" applyAlignment="1">
      <alignment horizontal="center"/>
    </xf>
    <xf numFmtId="0" fontId="8" fillId="0" borderId="46" xfId="1" applyFont="1" applyFill="1" applyBorder="1" applyAlignment="1">
      <alignment horizontal="center"/>
    </xf>
    <xf numFmtId="0" fontId="8" fillId="0" borderId="37" xfId="1" applyFont="1" applyFill="1" applyBorder="1" applyAlignment="1">
      <alignment horizontal="center"/>
    </xf>
    <xf numFmtId="0" fontId="8" fillId="0" borderId="50" xfId="1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13" fillId="0" borderId="13" xfId="1" applyBorder="1" applyAlignment="1">
      <alignment horizontal="center"/>
    </xf>
    <xf numFmtId="0" fontId="13" fillId="0" borderId="14" xfId="1" applyBorder="1" applyAlignment="1">
      <alignment horizontal="center"/>
    </xf>
    <xf numFmtId="0" fontId="13" fillId="0" borderId="13" xfId="1" applyBorder="1" applyAlignment="1">
      <alignment horizontal="center" vertical="center"/>
    </xf>
    <xf numFmtId="0" fontId="13" fillId="0" borderId="14" xfId="1" applyBorder="1" applyAlignment="1">
      <alignment horizontal="center" vertical="center"/>
    </xf>
    <xf numFmtId="0" fontId="13" fillId="0" borderId="1" xfId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opLeftCell="A22" zoomScaleNormal="100" workbookViewId="0">
      <selection activeCell="L10" sqref="L10"/>
    </sheetView>
  </sheetViews>
  <sheetFormatPr defaultColWidth="9" defaultRowHeight="15"/>
  <cols>
    <col min="1" max="1" width="3" style="106" customWidth="1"/>
    <col min="2" max="2" width="4" style="106" customWidth="1"/>
    <col min="3" max="3" width="41.42578125" style="106" customWidth="1"/>
    <col min="4" max="4" width="3.85546875" style="106" customWidth="1"/>
    <col min="5" max="5" width="3.42578125" style="106" customWidth="1"/>
    <col min="6" max="6" width="5.140625" style="106" customWidth="1"/>
    <col min="7" max="7" width="4.42578125" style="106" customWidth="1"/>
    <col min="8" max="8" width="3.85546875" style="106" customWidth="1"/>
    <col min="9" max="9" width="3.42578125" style="106" customWidth="1"/>
    <col min="10" max="10" width="5.140625" style="106" customWidth="1"/>
    <col min="11" max="11" width="4.42578125" style="106" customWidth="1"/>
    <col min="12" max="12" width="3.85546875" style="106" customWidth="1"/>
    <col min="13" max="13" width="3.42578125" style="106" customWidth="1"/>
    <col min="14" max="14" width="5.140625" style="106" customWidth="1"/>
    <col min="15" max="15" width="4.42578125" style="106" customWidth="1"/>
    <col min="16" max="16" width="3.85546875" style="106" customWidth="1"/>
    <col min="17" max="17" width="3.42578125" style="106" customWidth="1"/>
    <col min="18" max="18" width="4.85546875" style="106" customWidth="1"/>
    <col min="19" max="19" width="4.42578125" style="106" customWidth="1"/>
    <col min="20" max="21" width="3.85546875" style="106" customWidth="1"/>
    <col min="22" max="22" width="5.140625" style="106" customWidth="1"/>
    <col min="23" max="23" width="4.42578125" style="106" customWidth="1"/>
    <col min="24" max="24" width="10.7109375" style="106" customWidth="1"/>
    <col min="25" max="25" width="11.5703125" style="106" customWidth="1"/>
    <col min="26" max="26" width="5.140625" style="106" customWidth="1"/>
    <col min="27" max="27" width="6.42578125" style="106" customWidth="1"/>
    <col min="28" max="29" width="5.140625" style="106" customWidth="1"/>
    <col min="30" max="16384" width="9" style="106"/>
  </cols>
  <sheetData>
    <row r="1" spans="2:30" ht="20.25" customHeight="1" thickBot="1">
      <c r="C1" s="107" t="s">
        <v>0</v>
      </c>
    </row>
    <row r="2" spans="2:30" ht="19.5" thickTop="1" thickBot="1">
      <c r="B2" s="176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  <c r="AD2" s="54"/>
    </row>
    <row r="3" spans="2:30" ht="27.75" thickTop="1" thickBot="1">
      <c r="B3" s="3"/>
      <c r="C3" s="4" t="s">
        <v>89</v>
      </c>
      <c r="D3" s="179" t="s">
        <v>2</v>
      </c>
      <c r="E3" s="180"/>
      <c r="F3" s="180"/>
      <c r="G3" s="181"/>
      <c r="H3" s="182" t="s">
        <v>3</v>
      </c>
      <c r="I3" s="183"/>
      <c r="J3" s="183"/>
      <c r="K3" s="184"/>
      <c r="L3" s="182" t="s">
        <v>4</v>
      </c>
      <c r="M3" s="183"/>
      <c r="N3" s="183"/>
      <c r="O3" s="184"/>
      <c r="P3" s="182" t="s">
        <v>5</v>
      </c>
      <c r="Q3" s="183"/>
      <c r="R3" s="183"/>
      <c r="S3" s="184"/>
      <c r="T3" s="182" t="s">
        <v>6</v>
      </c>
      <c r="U3" s="183"/>
      <c r="V3" s="183"/>
      <c r="W3" s="184"/>
      <c r="X3" s="185" t="s">
        <v>7</v>
      </c>
      <c r="Y3" s="186"/>
      <c r="Z3" s="186"/>
      <c r="AA3" s="186"/>
      <c r="AB3" s="186"/>
      <c r="AC3" s="187"/>
      <c r="AD3" s="55"/>
    </row>
    <row r="4" spans="2:30" ht="16.5" thickTop="1" thickBot="1">
      <c r="B4" s="5"/>
      <c r="C4" s="6"/>
      <c r="D4" s="192" t="s">
        <v>59</v>
      </c>
      <c r="E4" s="193"/>
      <c r="F4" s="193"/>
      <c r="G4" s="194"/>
      <c r="H4" s="195" t="s">
        <v>61</v>
      </c>
      <c r="I4" s="196"/>
      <c r="J4" s="196"/>
      <c r="K4" s="197"/>
      <c r="L4" s="195" t="s">
        <v>62</v>
      </c>
      <c r="M4" s="196"/>
      <c r="N4" s="196"/>
      <c r="O4" s="197"/>
      <c r="P4" s="195" t="s">
        <v>90</v>
      </c>
      <c r="Q4" s="196"/>
      <c r="R4" s="196"/>
      <c r="S4" s="196"/>
      <c r="T4" s="196"/>
      <c r="U4" s="196"/>
      <c r="V4" s="196"/>
      <c r="W4" s="197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11</v>
      </c>
      <c r="C5" s="8" t="s">
        <v>12</v>
      </c>
      <c r="D5" s="9" t="s">
        <v>13</v>
      </c>
      <c r="E5" s="10" t="s">
        <v>14</v>
      </c>
      <c r="F5" s="10" t="s">
        <v>15</v>
      </c>
      <c r="G5" s="11" t="s">
        <v>16</v>
      </c>
      <c r="H5" s="9" t="s">
        <v>13</v>
      </c>
      <c r="I5" s="10" t="s">
        <v>14</v>
      </c>
      <c r="J5" s="10" t="s">
        <v>15</v>
      </c>
      <c r="K5" s="11" t="s">
        <v>16</v>
      </c>
      <c r="L5" s="9" t="s">
        <v>13</v>
      </c>
      <c r="M5" s="10" t="s">
        <v>14</v>
      </c>
      <c r="N5" s="10" t="s">
        <v>15</v>
      </c>
      <c r="O5" s="11" t="s">
        <v>16</v>
      </c>
      <c r="P5" s="9" t="s">
        <v>13</v>
      </c>
      <c r="Q5" s="10" t="s">
        <v>14</v>
      </c>
      <c r="R5" s="10" t="s">
        <v>15</v>
      </c>
      <c r="S5" s="11" t="s">
        <v>16</v>
      </c>
      <c r="T5" s="9" t="s">
        <v>13</v>
      </c>
      <c r="U5" s="10" t="s">
        <v>14</v>
      </c>
      <c r="V5" s="10" t="s">
        <v>15</v>
      </c>
      <c r="W5" s="11" t="s">
        <v>16</v>
      </c>
      <c r="X5" s="47" t="s">
        <v>13</v>
      </c>
      <c r="Y5" s="58" t="s">
        <v>14</v>
      </c>
      <c r="Z5" s="59" t="s">
        <v>13</v>
      </c>
      <c r="AA5" s="198" t="s">
        <v>17</v>
      </c>
      <c r="AB5" s="47" t="s">
        <v>14</v>
      </c>
      <c r="AC5" s="198" t="s">
        <v>17</v>
      </c>
      <c r="AD5" s="60"/>
    </row>
    <row r="6" spans="2:30" ht="15.75" thickBot="1">
      <c r="B6" s="12"/>
      <c r="C6" s="8" t="s">
        <v>18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/>
      <c r="Y6" s="15"/>
      <c r="Z6" s="61"/>
      <c r="AA6" s="199"/>
      <c r="AB6" s="13"/>
      <c r="AC6" s="199"/>
      <c r="AD6" s="62"/>
    </row>
    <row r="7" spans="2:30" ht="18.75" thickTop="1">
      <c r="B7" s="114">
        <v>1</v>
      </c>
      <c r="C7" s="141" t="s">
        <v>21</v>
      </c>
      <c r="D7" s="134">
        <v>3</v>
      </c>
      <c r="E7" s="22"/>
      <c r="F7" s="23">
        <f>D7*33</f>
        <v>99</v>
      </c>
      <c r="G7" s="24">
        <f t="shared" ref="G7:G38" si="0">E7*33</f>
        <v>0</v>
      </c>
      <c r="H7" s="21">
        <v>3</v>
      </c>
      <c r="I7" s="22"/>
      <c r="J7" s="23">
        <f>H7*33</f>
        <v>99</v>
      </c>
      <c r="K7" s="24">
        <f t="shared" ref="K7:K22" si="1">I7*33</f>
        <v>0</v>
      </c>
      <c r="L7" s="21">
        <v>3</v>
      </c>
      <c r="M7" s="22"/>
      <c r="N7" s="23">
        <v>92</v>
      </c>
      <c r="O7" s="24">
        <f>M7*30</f>
        <v>0</v>
      </c>
      <c r="P7" s="21">
        <v>2</v>
      </c>
      <c r="Q7" s="22"/>
      <c r="R7" s="48">
        <f t="shared" ref="R7:S22" si="2">P7*13</f>
        <v>26</v>
      </c>
      <c r="S7" s="48">
        <f t="shared" si="2"/>
        <v>0</v>
      </c>
      <c r="T7" s="21">
        <v>4</v>
      </c>
      <c r="U7" s="48"/>
      <c r="V7" s="48">
        <f>T7*13</f>
        <v>52</v>
      </c>
      <c r="W7" s="49">
        <f>U7*13</f>
        <v>0</v>
      </c>
      <c r="X7" s="50">
        <f>SUM(T7/2,P7/2,L7,D7,H7)</f>
        <v>12</v>
      </c>
      <c r="Y7" s="68">
        <f>SUM(U7/2,Q7/2,M7,E7,I7)</f>
        <v>0</v>
      </c>
      <c r="Z7" s="69">
        <f>SUM(F7,R7,J7,N7,V7)</f>
        <v>368</v>
      </c>
      <c r="AA7" s="70">
        <v>360</v>
      </c>
      <c r="AB7" s="71">
        <f>SUM(G7,S7,K7,O7,W7)</f>
        <v>0</v>
      </c>
      <c r="AC7" s="70">
        <v>240</v>
      </c>
      <c r="AD7" s="55"/>
    </row>
    <row r="8" spans="2:30" ht="18">
      <c r="B8" s="142">
        <v>2</v>
      </c>
      <c r="C8" s="143" t="s">
        <v>22</v>
      </c>
      <c r="D8" s="135">
        <v>2</v>
      </c>
      <c r="E8" s="22"/>
      <c r="F8" s="23">
        <f t="shared" ref="F8:F38" si="3">D8*33</f>
        <v>66</v>
      </c>
      <c r="G8" s="24">
        <f t="shared" si="0"/>
        <v>0</v>
      </c>
      <c r="H8" s="27">
        <v>2</v>
      </c>
      <c r="I8" s="22"/>
      <c r="J8" s="23">
        <f t="shared" ref="J8:K22" si="4">H8*33</f>
        <v>66</v>
      </c>
      <c r="K8" s="24">
        <f t="shared" si="1"/>
        <v>0</v>
      </c>
      <c r="L8" s="27">
        <v>2</v>
      </c>
      <c r="M8" s="22"/>
      <c r="N8" s="23">
        <v>61</v>
      </c>
      <c r="O8" s="24">
        <f t="shared" ref="O8:O37" si="5">M8*30</f>
        <v>0</v>
      </c>
      <c r="P8" s="27">
        <v>2</v>
      </c>
      <c r="Q8" s="22"/>
      <c r="R8" s="48">
        <f t="shared" si="2"/>
        <v>26</v>
      </c>
      <c r="S8" s="48">
        <f t="shared" si="2"/>
        <v>0</v>
      </c>
      <c r="T8" s="27">
        <v>4</v>
      </c>
      <c r="U8" s="22"/>
      <c r="V8" s="48">
        <f t="shared" ref="V8:W23" si="6">T8*13</f>
        <v>52</v>
      </c>
      <c r="W8" s="49">
        <f t="shared" si="6"/>
        <v>0</v>
      </c>
      <c r="X8" s="200">
        <f>SUM(D8:D9,H8:H9,L8:L9,T8/2,T9/2,P8/2,P9/2)</f>
        <v>15</v>
      </c>
      <c r="Y8" s="72">
        <f t="shared" ref="Y8" si="7">SUM(U8/2,Q8/2,M8,E8,I8)</f>
        <v>0</v>
      </c>
      <c r="Z8" s="201">
        <f>SUM(F8:F9,J8:J9,R8:R9,N8:N9,V8:V9)</f>
        <v>450</v>
      </c>
      <c r="AA8" s="203">
        <v>450</v>
      </c>
      <c r="AB8" s="73">
        <f t="shared" ref="AB8" si="8">SUM(G8,S8,K8,O8,W8)</f>
        <v>0</v>
      </c>
      <c r="AC8" s="163">
        <v>180</v>
      </c>
      <c r="AD8" s="55"/>
    </row>
    <row r="9" spans="2:30" ht="18">
      <c r="B9" s="142">
        <v>3</v>
      </c>
      <c r="C9" s="143" t="s">
        <v>23</v>
      </c>
      <c r="D9" s="135">
        <v>1</v>
      </c>
      <c r="E9" s="22"/>
      <c r="F9" s="23">
        <f t="shared" si="3"/>
        <v>33</v>
      </c>
      <c r="G9" s="24">
        <f t="shared" si="0"/>
        <v>0</v>
      </c>
      <c r="H9" s="27">
        <v>1</v>
      </c>
      <c r="I9" s="22"/>
      <c r="J9" s="23">
        <f t="shared" si="4"/>
        <v>33</v>
      </c>
      <c r="K9" s="24">
        <f t="shared" si="1"/>
        <v>0</v>
      </c>
      <c r="L9" s="27">
        <v>2</v>
      </c>
      <c r="M9" s="22"/>
      <c r="N9" s="23">
        <v>61</v>
      </c>
      <c r="O9" s="24">
        <f t="shared" si="5"/>
        <v>0</v>
      </c>
      <c r="P9" s="27">
        <v>1</v>
      </c>
      <c r="Q9" s="22"/>
      <c r="R9" s="48">
        <f t="shared" si="2"/>
        <v>13</v>
      </c>
      <c r="S9" s="48">
        <f t="shared" si="2"/>
        <v>0</v>
      </c>
      <c r="T9" s="27">
        <v>3</v>
      </c>
      <c r="U9" s="22"/>
      <c r="V9" s="48">
        <f t="shared" si="6"/>
        <v>39</v>
      </c>
      <c r="W9" s="49">
        <f t="shared" si="6"/>
        <v>0</v>
      </c>
      <c r="X9" s="200"/>
      <c r="Y9" s="72">
        <f>SUM(U9/2,Q9/2,M9,E9,I9)</f>
        <v>0</v>
      </c>
      <c r="Z9" s="202"/>
      <c r="AA9" s="204"/>
      <c r="AB9" s="73">
        <f>SUM(G9,S9,K9,O9,W9)</f>
        <v>0</v>
      </c>
      <c r="AC9" s="164">
        <v>180</v>
      </c>
      <c r="AD9" s="55"/>
    </row>
    <row r="10" spans="2:30" ht="18">
      <c r="B10" s="142">
        <v>4</v>
      </c>
      <c r="C10" s="143" t="s">
        <v>24</v>
      </c>
      <c r="D10" s="135">
        <v>1</v>
      </c>
      <c r="E10" s="22"/>
      <c r="F10" s="23">
        <f t="shared" si="3"/>
        <v>33</v>
      </c>
      <c r="G10" s="24">
        <f t="shared" si="0"/>
        <v>0</v>
      </c>
      <c r="H10" s="27"/>
      <c r="I10" s="22"/>
      <c r="J10" s="23">
        <f t="shared" si="4"/>
        <v>0</v>
      </c>
      <c r="K10" s="24">
        <f t="shared" si="1"/>
        <v>0</v>
      </c>
      <c r="L10" s="27"/>
      <c r="M10" s="22"/>
      <c r="N10" s="23">
        <f t="shared" ref="N10:O38" si="9">L10*30</f>
        <v>0</v>
      </c>
      <c r="O10" s="24">
        <f t="shared" si="5"/>
        <v>0</v>
      </c>
      <c r="P10" s="27"/>
      <c r="Q10" s="22"/>
      <c r="R10" s="48">
        <f t="shared" si="2"/>
        <v>0</v>
      </c>
      <c r="S10" s="48">
        <f t="shared" si="2"/>
        <v>0</v>
      </c>
      <c r="T10" s="27"/>
      <c r="U10" s="22"/>
      <c r="V10" s="48">
        <f t="shared" si="6"/>
        <v>0</v>
      </c>
      <c r="W10" s="49">
        <f t="shared" si="6"/>
        <v>0</v>
      </c>
      <c r="X10" s="51">
        <f>SUM(T10/2,P10/2,L10,D10,H10)</f>
        <v>1</v>
      </c>
      <c r="Y10" s="72"/>
      <c r="Z10" s="162">
        <f>SUM(F10,J10,R10,N10,V10)</f>
        <v>33</v>
      </c>
      <c r="AA10" s="74">
        <v>30</v>
      </c>
      <c r="AB10" s="205"/>
      <c r="AC10" s="206"/>
      <c r="AD10" s="55"/>
    </row>
    <row r="11" spans="2:30" ht="18">
      <c r="B11" s="142">
        <v>5</v>
      </c>
      <c r="C11" s="143" t="s">
        <v>25</v>
      </c>
      <c r="D11" s="135">
        <v>2</v>
      </c>
      <c r="E11" s="22"/>
      <c r="F11" s="23">
        <f t="shared" si="3"/>
        <v>66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si="9"/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 t="shared" ref="X11:Y26" si="10">SUM(T11/2,P11/2,L11,D11,H11)</f>
        <v>2</v>
      </c>
      <c r="Y11" s="72">
        <f>SUM(U11/2,Q11/2,M11,E11,I11)</f>
        <v>0</v>
      </c>
      <c r="Z11" s="162">
        <f>SUM(F11,J11,R11,N11,V11)</f>
        <v>66</v>
      </c>
      <c r="AA11" s="75">
        <v>60</v>
      </c>
      <c r="AB11" s="73">
        <f>SUM(G11,S11,K11,O11,W11)</f>
        <v>0</v>
      </c>
      <c r="AC11" s="75">
        <v>240</v>
      </c>
      <c r="AD11" s="55"/>
    </row>
    <row r="12" spans="2:30" ht="18">
      <c r="B12" s="142">
        <v>6</v>
      </c>
      <c r="C12" s="143" t="s">
        <v>26</v>
      </c>
      <c r="D12" s="135">
        <v>1</v>
      </c>
      <c r="E12" s="22"/>
      <c r="F12" s="23">
        <f t="shared" si="3"/>
        <v>33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si="10"/>
        <v>1</v>
      </c>
      <c r="Y12" s="72">
        <f>SUM(U12/2,Q12/2,M12,E12,I12)</f>
        <v>0</v>
      </c>
      <c r="Z12" s="162">
        <f t="shared" ref="Z12:Z37" si="11">SUM(F12,J12,R12,N12,V12)</f>
        <v>33</v>
      </c>
      <c r="AA12" s="76">
        <v>30</v>
      </c>
      <c r="AB12" s="73">
        <f>SUM(G12,S12,K12,O12,W12)</f>
        <v>0</v>
      </c>
      <c r="AC12" s="74">
        <v>180</v>
      </c>
      <c r="AD12" s="55"/>
    </row>
    <row r="13" spans="2:30" ht="18">
      <c r="B13" s="142">
        <v>7</v>
      </c>
      <c r="C13" s="143" t="s">
        <v>27</v>
      </c>
      <c r="D13" s="135">
        <v>1</v>
      </c>
      <c r="E13" s="22"/>
      <c r="F13" s="23">
        <f t="shared" si="3"/>
        <v>33</v>
      </c>
      <c r="G13" s="24">
        <f t="shared" si="0"/>
        <v>0</v>
      </c>
      <c r="H13" s="27">
        <v>1</v>
      </c>
      <c r="I13" s="22"/>
      <c r="J13" s="23">
        <f t="shared" si="4"/>
        <v>33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2</v>
      </c>
      <c r="Y13" s="72"/>
      <c r="Z13" s="162">
        <f t="shared" si="11"/>
        <v>66</v>
      </c>
      <c r="AA13" s="75">
        <v>60</v>
      </c>
      <c r="AB13" s="205"/>
      <c r="AC13" s="206"/>
      <c r="AD13" s="55"/>
    </row>
    <row r="14" spans="2:30" ht="18">
      <c r="B14" s="142">
        <v>8</v>
      </c>
      <c r="C14" s="143" t="s">
        <v>28</v>
      </c>
      <c r="D14" s="135">
        <v>1</v>
      </c>
      <c r="E14" s="22"/>
      <c r="F14" s="23">
        <f t="shared" si="3"/>
        <v>33</v>
      </c>
      <c r="G14" s="24">
        <f t="shared" si="0"/>
        <v>0</v>
      </c>
      <c r="H14" s="27"/>
      <c r="I14" s="22"/>
      <c r="J14" s="23">
        <f t="shared" si="4"/>
        <v>0</v>
      </c>
      <c r="K14" s="23">
        <f t="shared" si="4"/>
        <v>0</v>
      </c>
      <c r="L14" s="27"/>
      <c r="M14" s="22"/>
      <c r="N14" s="23">
        <f t="shared" si="9"/>
        <v>0</v>
      </c>
      <c r="O14" s="23">
        <f t="shared" si="9"/>
        <v>0</v>
      </c>
      <c r="P14" s="27"/>
      <c r="Q14" s="22"/>
      <c r="R14" s="48">
        <f t="shared" si="2"/>
        <v>0</v>
      </c>
      <c r="S14" s="48">
        <f t="shared" si="2"/>
        <v>0</v>
      </c>
      <c r="T14" s="27"/>
      <c r="U14" s="22"/>
      <c r="V14" s="48">
        <f t="shared" si="6"/>
        <v>0</v>
      </c>
      <c r="W14" s="48">
        <f t="shared" si="6"/>
        <v>0</v>
      </c>
      <c r="X14" s="51">
        <f t="shared" si="10"/>
        <v>1</v>
      </c>
      <c r="Y14" s="72">
        <f t="shared" si="10"/>
        <v>0</v>
      </c>
      <c r="Z14" s="162">
        <f t="shared" si="11"/>
        <v>33</v>
      </c>
      <c r="AA14" s="75">
        <v>30</v>
      </c>
      <c r="AB14" s="73">
        <f>SUM(G14,S14,K14,O14,W14)</f>
        <v>0</v>
      </c>
      <c r="AC14" s="76">
        <v>240</v>
      </c>
      <c r="AD14" s="55"/>
    </row>
    <row r="15" spans="2:30" ht="18">
      <c r="B15" s="142">
        <v>9</v>
      </c>
      <c r="C15" s="143" t="s">
        <v>29</v>
      </c>
      <c r="D15" s="135">
        <v>1</v>
      </c>
      <c r="E15" s="22"/>
      <c r="F15" s="23">
        <f t="shared" si="3"/>
        <v>33</v>
      </c>
      <c r="G15" s="24">
        <f t="shared" si="0"/>
        <v>0</v>
      </c>
      <c r="H15" s="27"/>
      <c r="I15" s="22"/>
      <c r="J15" s="23">
        <f t="shared" si="4"/>
        <v>0</v>
      </c>
      <c r="K15" s="24">
        <f t="shared" si="1"/>
        <v>0</v>
      </c>
      <c r="L15" s="27"/>
      <c r="M15" s="22"/>
      <c r="N15" s="23">
        <f t="shared" si="9"/>
        <v>0</v>
      </c>
      <c r="O15" s="24">
        <f t="shared" si="5"/>
        <v>0</v>
      </c>
      <c r="P15" s="27"/>
      <c r="Q15" s="22"/>
      <c r="R15" s="48">
        <f t="shared" si="2"/>
        <v>0</v>
      </c>
      <c r="S15" s="48">
        <f t="shared" si="2"/>
        <v>0</v>
      </c>
      <c r="T15" s="27"/>
      <c r="U15" s="22"/>
      <c r="V15" s="48">
        <f t="shared" si="6"/>
        <v>0</v>
      </c>
      <c r="W15" s="49">
        <f t="shared" si="6"/>
        <v>0</v>
      </c>
      <c r="X15" s="51">
        <f t="shared" si="10"/>
        <v>1</v>
      </c>
      <c r="Y15" s="72">
        <f t="shared" si="10"/>
        <v>0</v>
      </c>
      <c r="Z15" s="162">
        <f t="shared" si="11"/>
        <v>33</v>
      </c>
      <c r="AA15" s="75">
        <v>30</v>
      </c>
      <c r="AB15" s="73">
        <f t="shared" ref="AB15:AB19" si="12">SUM(G15,S15,K15,O15,W15)</f>
        <v>0</v>
      </c>
      <c r="AC15" s="75">
        <v>240</v>
      </c>
      <c r="AD15" s="55"/>
    </row>
    <row r="16" spans="2:30" ht="18">
      <c r="B16" s="142">
        <v>10</v>
      </c>
      <c r="C16" s="143" t="s">
        <v>30</v>
      </c>
      <c r="D16" s="135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162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1:30" ht="18">
      <c r="B17" s="142">
        <v>11</v>
      </c>
      <c r="C17" s="143" t="s">
        <v>31</v>
      </c>
      <c r="D17" s="135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162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1:30" ht="18">
      <c r="B18" s="142">
        <v>12</v>
      </c>
      <c r="C18" s="143" t="s">
        <v>32</v>
      </c>
      <c r="D18" s="135">
        <v>1</v>
      </c>
      <c r="E18" s="22">
        <v>1</v>
      </c>
      <c r="F18" s="23">
        <f t="shared" si="3"/>
        <v>33</v>
      </c>
      <c r="G18" s="24">
        <f t="shared" si="0"/>
        <v>33</v>
      </c>
      <c r="H18" s="27">
        <v>3</v>
      </c>
      <c r="I18" s="22">
        <v>1</v>
      </c>
      <c r="J18" s="23">
        <f t="shared" si="4"/>
        <v>99</v>
      </c>
      <c r="K18" s="24">
        <v>72</v>
      </c>
      <c r="L18" s="27">
        <v>3</v>
      </c>
      <c r="M18" s="22">
        <v>2</v>
      </c>
      <c r="N18" s="23">
        <f t="shared" si="9"/>
        <v>90</v>
      </c>
      <c r="O18" s="24">
        <v>62</v>
      </c>
      <c r="P18" s="27">
        <v>2</v>
      </c>
      <c r="Q18" s="22">
        <v>1</v>
      </c>
      <c r="R18" s="48">
        <f t="shared" si="2"/>
        <v>26</v>
      </c>
      <c r="S18" s="48">
        <v>17</v>
      </c>
      <c r="T18" s="27">
        <v>4</v>
      </c>
      <c r="U18" s="22">
        <v>3</v>
      </c>
      <c r="V18" s="48">
        <f t="shared" si="6"/>
        <v>52</v>
      </c>
      <c r="W18" s="49">
        <v>45</v>
      </c>
      <c r="X18" s="51">
        <f t="shared" si="10"/>
        <v>10</v>
      </c>
      <c r="Y18" s="72">
        <f t="shared" si="10"/>
        <v>6</v>
      </c>
      <c r="Z18" s="162">
        <f t="shared" si="11"/>
        <v>300</v>
      </c>
      <c r="AA18" s="75">
        <v>300</v>
      </c>
      <c r="AB18" s="73">
        <f t="shared" si="12"/>
        <v>229</v>
      </c>
      <c r="AC18" s="74">
        <v>180</v>
      </c>
      <c r="AD18" s="55"/>
    </row>
    <row r="19" spans="1:30" ht="18">
      <c r="B19" s="142">
        <v>13</v>
      </c>
      <c r="C19" s="143" t="s">
        <v>33</v>
      </c>
      <c r="D19" s="135">
        <v>1</v>
      </c>
      <c r="E19" s="22"/>
      <c r="F19" s="23">
        <f t="shared" si="3"/>
        <v>33</v>
      </c>
      <c r="G19" s="24">
        <f t="shared" si="0"/>
        <v>0</v>
      </c>
      <c r="H19" s="27"/>
      <c r="I19" s="22">
        <v>2</v>
      </c>
      <c r="J19" s="23">
        <f t="shared" si="4"/>
        <v>0</v>
      </c>
      <c r="K19" s="24">
        <v>60</v>
      </c>
      <c r="L19" s="27"/>
      <c r="M19" s="22">
        <v>2</v>
      </c>
      <c r="N19" s="23">
        <f t="shared" si="9"/>
        <v>0</v>
      </c>
      <c r="O19" s="24">
        <v>60</v>
      </c>
      <c r="P19" s="27"/>
      <c r="Q19" s="22">
        <v>2</v>
      </c>
      <c r="R19" s="48">
        <f t="shared" si="2"/>
        <v>0</v>
      </c>
      <c r="S19" s="48">
        <v>52</v>
      </c>
      <c r="T19" s="27"/>
      <c r="U19" s="22">
        <v>6</v>
      </c>
      <c r="V19" s="48">
        <f t="shared" si="6"/>
        <v>0</v>
      </c>
      <c r="W19" s="49">
        <v>52</v>
      </c>
      <c r="X19" s="51">
        <f t="shared" si="10"/>
        <v>1</v>
      </c>
      <c r="Y19" s="72">
        <f t="shared" si="10"/>
        <v>8</v>
      </c>
      <c r="Z19" s="162">
        <f t="shared" si="11"/>
        <v>33</v>
      </c>
      <c r="AA19" s="75">
        <v>30</v>
      </c>
      <c r="AB19" s="73">
        <f t="shared" si="12"/>
        <v>224</v>
      </c>
      <c r="AC19" s="75">
        <v>180</v>
      </c>
      <c r="AD19" s="55"/>
    </row>
    <row r="20" spans="1:30" ht="18">
      <c r="B20" s="142">
        <v>14</v>
      </c>
      <c r="C20" s="143" t="s">
        <v>34</v>
      </c>
      <c r="D20" s="135">
        <v>3</v>
      </c>
      <c r="E20" s="22"/>
      <c r="F20" s="23">
        <f t="shared" si="3"/>
        <v>99</v>
      </c>
      <c r="G20" s="24">
        <f t="shared" si="0"/>
        <v>0</v>
      </c>
      <c r="H20" s="27">
        <v>3</v>
      </c>
      <c r="I20" s="22"/>
      <c r="J20" s="23">
        <f t="shared" si="4"/>
        <v>99</v>
      </c>
      <c r="K20" s="24">
        <f t="shared" si="1"/>
        <v>0</v>
      </c>
      <c r="L20" s="27">
        <v>3</v>
      </c>
      <c r="M20" s="22"/>
      <c r="N20" s="23">
        <f t="shared" si="9"/>
        <v>90</v>
      </c>
      <c r="O20" s="24">
        <f t="shared" si="5"/>
        <v>0</v>
      </c>
      <c r="P20" s="27">
        <v>3</v>
      </c>
      <c r="Q20" s="22"/>
      <c r="R20" s="48">
        <f t="shared" si="2"/>
        <v>39</v>
      </c>
      <c r="S20" s="48">
        <f t="shared" si="2"/>
        <v>0</v>
      </c>
      <c r="T20" s="27">
        <v>3</v>
      </c>
      <c r="U20" s="22"/>
      <c r="V20" s="48">
        <f t="shared" si="6"/>
        <v>39</v>
      </c>
      <c r="W20" s="49">
        <f t="shared" si="6"/>
        <v>0</v>
      </c>
      <c r="X20" s="51">
        <f t="shared" si="10"/>
        <v>12</v>
      </c>
      <c r="Y20" s="72"/>
      <c r="Z20" s="162">
        <f t="shared" si="11"/>
        <v>366</v>
      </c>
      <c r="AA20" s="75">
        <v>360</v>
      </c>
      <c r="AB20" s="188"/>
      <c r="AC20" s="189"/>
      <c r="AD20" s="55"/>
    </row>
    <row r="21" spans="1:30" ht="18">
      <c r="B21" s="142">
        <v>15</v>
      </c>
      <c r="C21" s="143" t="s">
        <v>35</v>
      </c>
      <c r="D21" s="135">
        <v>1</v>
      </c>
      <c r="E21" s="22"/>
      <c r="F21" s="23">
        <f t="shared" si="3"/>
        <v>33</v>
      </c>
      <c r="G21" s="24">
        <f t="shared" si="0"/>
        <v>0</v>
      </c>
      <c r="H21" s="27"/>
      <c r="I21" s="22"/>
      <c r="J21" s="23">
        <f t="shared" si="4"/>
        <v>0</v>
      </c>
      <c r="K21" s="24">
        <f t="shared" si="1"/>
        <v>0</v>
      </c>
      <c r="L21" s="27"/>
      <c r="M21" s="22"/>
      <c r="N21" s="23">
        <f t="shared" si="9"/>
        <v>0</v>
      </c>
      <c r="O21" s="24">
        <f t="shared" si="5"/>
        <v>0</v>
      </c>
      <c r="P21" s="27"/>
      <c r="Q21" s="22"/>
      <c r="R21" s="48">
        <f t="shared" si="2"/>
        <v>0</v>
      </c>
      <c r="S21" s="48">
        <f t="shared" si="2"/>
        <v>0</v>
      </c>
      <c r="T21" s="27"/>
      <c r="U21" s="22"/>
      <c r="V21" s="48">
        <f t="shared" si="6"/>
        <v>0</v>
      </c>
      <c r="W21" s="49">
        <f t="shared" si="6"/>
        <v>0</v>
      </c>
      <c r="X21" s="51">
        <f t="shared" si="10"/>
        <v>1</v>
      </c>
      <c r="Y21" s="72"/>
      <c r="Z21" s="162">
        <f t="shared" si="11"/>
        <v>33</v>
      </c>
      <c r="AA21" s="75">
        <v>30</v>
      </c>
      <c r="AB21" s="190"/>
      <c r="AC21" s="191"/>
      <c r="AD21" s="55"/>
    </row>
    <row r="22" spans="1:30" ht="18.75" thickBot="1">
      <c r="B22" s="144">
        <v>16</v>
      </c>
      <c r="C22" s="145" t="s">
        <v>36</v>
      </c>
      <c r="D22" s="136">
        <v>1</v>
      </c>
      <c r="E22" s="109"/>
      <c r="F22" s="41">
        <f t="shared" si="3"/>
        <v>33</v>
      </c>
      <c r="G22" s="42">
        <f t="shared" si="0"/>
        <v>0</v>
      </c>
      <c r="H22" s="108">
        <v>1</v>
      </c>
      <c r="I22" s="109"/>
      <c r="J22" s="41">
        <f t="shared" si="4"/>
        <v>33</v>
      </c>
      <c r="K22" s="42">
        <f t="shared" si="1"/>
        <v>0</v>
      </c>
      <c r="L22" s="108">
        <v>1</v>
      </c>
      <c r="M22" s="109"/>
      <c r="N22" s="41">
        <f t="shared" si="9"/>
        <v>30</v>
      </c>
      <c r="O22" s="42">
        <f t="shared" si="5"/>
        <v>0</v>
      </c>
      <c r="P22" s="108">
        <v>1</v>
      </c>
      <c r="Q22" s="109"/>
      <c r="R22" s="110">
        <f t="shared" si="2"/>
        <v>13</v>
      </c>
      <c r="S22" s="110">
        <f t="shared" si="2"/>
        <v>0</v>
      </c>
      <c r="T22" s="108">
        <v>1</v>
      </c>
      <c r="U22" s="109"/>
      <c r="V22" s="110">
        <f t="shared" si="6"/>
        <v>13</v>
      </c>
      <c r="W22" s="111">
        <f t="shared" si="6"/>
        <v>0</v>
      </c>
      <c r="X22" s="112">
        <f t="shared" si="10"/>
        <v>4</v>
      </c>
      <c r="Y22" s="113"/>
      <c r="Z22" s="162">
        <f t="shared" si="11"/>
        <v>122</v>
      </c>
      <c r="AA22" s="74">
        <v>120</v>
      </c>
      <c r="AB22" s="190"/>
      <c r="AC22" s="191"/>
      <c r="AD22" s="55"/>
    </row>
    <row r="23" spans="1:30" ht="18.75" thickBot="1">
      <c r="A23" s="214" t="s">
        <v>81</v>
      </c>
      <c r="B23" s="150">
        <v>17</v>
      </c>
      <c r="C23" s="141" t="s">
        <v>65</v>
      </c>
      <c r="D23" s="137">
        <v>1</v>
      </c>
      <c r="E23" s="116"/>
      <c r="F23" s="117">
        <f t="shared" si="3"/>
        <v>33</v>
      </c>
      <c r="G23" s="118">
        <f t="shared" si="0"/>
        <v>0</v>
      </c>
      <c r="H23" s="115"/>
      <c r="I23" s="116"/>
      <c r="J23" s="117">
        <f>H23*30</f>
        <v>0</v>
      </c>
      <c r="K23" s="118">
        <f>I23*30</f>
        <v>0</v>
      </c>
      <c r="L23" s="115"/>
      <c r="M23" s="116"/>
      <c r="N23" s="117">
        <f t="shared" si="9"/>
        <v>0</v>
      </c>
      <c r="O23" s="118">
        <f t="shared" si="5"/>
        <v>0</v>
      </c>
      <c r="P23" s="115"/>
      <c r="Q23" s="116"/>
      <c r="R23" s="117">
        <f t="shared" ref="R23:S38" si="13">P23*13</f>
        <v>0</v>
      </c>
      <c r="S23" s="117">
        <f t="shared" si="13"/>
        <v>0</v>
      </c>
      <c r="T23" s="115"/>
      <c r="U23" s="116"/>
      <c r="V23" s="117">
        <f t="shared" si="6"/>
        <v>0</v>
      </c>
      <c r="W23" s="118">
        <f t="shared" si="6"/>
        <v>0</v>
      </c>
      <c r="X23" s="119">
        <f t="shared" si="10"/>
        <v>1</v>
      </c>
      <c r="Y23" s="120"/>
      <c r="Z23" s="121">
        <f t="shared" si="11"/>
        <v>33</v>
      </c>
      <c r="AA23" s="207" t="s">
        <v>72</v>
      </c>
      <c r="AB23" s="210"/>
      <c r="AC23" s="211"/>
      <c r="AD23" s="55"/>
    </row>
    <row r="24" spans="1:30" ht="19.5" thickTop="1" thickBot="1">
      <c r="A24" s="215"/>
      <c r="B24" s="151">
        <v>18</v>
      </c>
      <c r="C24" s="146" t="s">
        <v>66</v>
      </c>
      <c r="D24" s="134"/>
      <c r="E24" s="22"/>
      <c r="F24" s="23">
        <f t="shared" si="3"/>
        <v>0</v>
      </c>
      <c r="G24" s="24">
        <f t="shared" si="0"/>
        <v>0</v>
      </c>
      <c r="H24" s="21"/>
      <c r="I24" s="22"/>
      <c r="J24" s="23">
        <f t="shared" ref="J24:K38" si="14">H24*30</f>
        <v>0</v>
      </c>
      <c r="K24" s="24">
        <f t="shared" si="14"/>
        <v>0</v>
      </c>
      <c r="L24" s="21">
        <v>2</v>
      </c>
      <c r="M24" s="22"/>
      <c r="N24" s="23">
        <f t="shared" si="9"/>
        <v>60</v>
      </c>
      <c r="O24" s="24">
        <f t="shared" si="5"/>
        <v>0</v>
      </c>
      <c r="P24" s="21"/>
      <c r="Q24" s="22"/>
      <c r="R24" s="48">
        <f t="shared" si="13"/>
        <v>0</v>
      </c>
      <c r="S24" s="48">
        <f t="shared" si="13"/>
        <v>0</v>
      </c>
      <c r="T24" s="21"/>
      <c r="U24" s="22"/>
      <c r="V24" s="48">
        <f t="shared" ref="V24:W38" si="15">T24*13</f>
        <v>0</v>
      </c>
      <c r="W24" s="49">
        <f t="shared" si="15"/>
        <v>0</v>
      </c>
      <c r="X24" s="51">
        <f t="shared" si="10"/>
        <v>2</v>
      </c>
      <c r="Y24" s="80"/>
      <c r="Z24" s="79">
        <f t="shared" si="11"/>
        <v>60</v>
      </c>
      <c r="AA24" s="208"/>
      <c r="AB24" s="212"/>
      <c r="AC24" s="213"/>
      <c r="AD24" s="55"/>
    </row>
    <row r="25" spans="1:30" ht="19.5" thickTop="1" thickBot="1">
      <c r="A25" s="215"/>
      <c r="B25" s="151">
        <v>19</v>
      </c>
      <c r="C25" s="146" t="s">
        <v>67</v>
      </c>
      <c r="D25" s="134"/>
      <c r="E25" s="22"/>
      <c r="F25" s="23">
        <f t="shared" si="3"/>
        <v>0</v>
      </c>
      <c r="G25" s="24">
        <f t="shared" si="0"/>
        <v>0</v>
      </c>
      <c r="H25" s="21"/>
      <c r="I25" s="22"/>
      <c r="J25" s="23">
        <f t="shared" si="14"/>
        <v>0</v>
      </c>
      <c r="K25" s="24">
        <f t="shared" si="14"/>
        <v>0</v>
      </c>
      <c r="L25" s="21">
        <v>2</v>
      </c>
      <c r="M25" s="22"/>
      <c r="N25" s="23">
        <f t="shared" si="9"/>
        <v>60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si="15"/>
        <v>0</v>
      </c>
      <c r="W25" s="49">
        <f t="shared" si="15"/>
        <v>0</v>
      </c>
      <c r="X25" s="51">
        <f t="shared" si="10"/>
        <v>2</v>
      </c>
      <c r="Y25" s="80"/>
      <c r="Z25" s="79">
        <f t="shared" si="11"/>
        <v>60</v>
      </c>
      <c r="AA25" s="208"/>
      <c r="AB25" s="212"/>
      <c r="AC25" s="213"/>
      <c r="AD25" s="55"/>
    </row>
    <row r="26" spans="1:30" ht="30" thickTop="1" thickBot="1">
      <c r="A26" s="215"/>
      <c r="B26" s="151">
        <v>20</v>
      </c>
      <c r="C26" s="146" t="s">
        <v>68</v>
      </c>
      <c r="D26" s="134"/>
      <c r="E26" s="22"/>
      <c r="F26" s="23">
        <f t="shared" si="3"/>
        <v>0</v>
      </c>
      <c r="G26" s="24">
        <f t="shared" si="0"/>
        <v>0</v>
      </c>
      <c r="H26" s="21">
        <v>1</v>
      </c>
      <c r="I26" s="22"/>
      <c r="J26" s="23">
        <f t="shared" si="14"/>
        <v>30</v>
      </c>
      <c r="K26" s="24">
        <f t="shared" si="14"/>
        <v>0</v>
      </c>
      <c r="L26" s="21"/>
      <c r="M26" s="22"/>
      <c r="N26" s="23">
        <f t="shared" si="9"/>
        <v>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5"/>
        <v>0</v>
      </c>
      <c r="W26" s="49">
        <f t="shared" si="15"/>
        <v>0</v>
      </c>
      <c r="X26" s="51">
        <f t="shared" si="10"/>
        <v>1</v>
      </c>
      <c r="Y26" s="80"/>
      <c r="Z26" s="79">
        <f t="shared" si="11"/>
        <v>30</v>
      </c>
      <c r="AA26" s="208"/>
      <c r="AB26" s="212"/>
      <c r="AC26" s="213"/>
      <c r="AD26" s="55"/>
    </row>
    <row r="27" spans="1:30" ht="19.5" thickTop="1" thickBot="1">
      <c r="A27" s="215"/>
      <c r="B27" s="151">
        <v>21</v>
      </c>
      <c r="C27" s="146" t="s">
        <v>39</v>
      </c>
      <c r="D27" s="134">
        <v>3</v>
      </c>
      <c r="E27" s="22"/>
      <c r="F27" s="23">
        <f t="shared" si="3"/>
        <v>99</v>
      </c>
      <c r="G27" s="24">
        <f t="shared" si="0"/>
        <v>0</v>
      </c>
      <c r="H27" s="21">
        <v>1</v>
      </c>
      <c r="I27" s="22"/>
      <c r="J27" s="23">
        <f t="shared" si="14"/>
        <v>30</v>
      </c>
      <c r="K27" s="24">
        <f t="shared" si="14"/>
        <v>0</v>
      </c>
      <c r="L27" s="21"/>
      <c r="M27" s="22"/>
      <c r="N27" s="23">
        <f t="shared" si="9"/>
        <v>0</v>
      </c>
      <c r="O27" s="24">
        <f t="shared" si="5"/>
        <v>0</v>
      </c>
      <c r="P27" s="21"/>
      <c r="Q27" s="22"/>
      <c r="R27" s="48">
        <f t="shared" si="13"/>
        <v>0</v>
      </c>
      <c r="S27" s="48">
        <f t="shared" si="13"/>
        <v>0</v>
      </c>
      <c r="T27" s="21"/>
      <c r="U27" s="22"/>
      <c r="V27" s="48">
        <f t="shared" si="15"/>
        <v>0</v>
      </c>
      <c r="W27" s="49">
        <f t="shared" si="15"/>
        <v>0</v>
      </c>
      <c r="X27" s="51">
        <f t="shared" ref="X27:X38" si="16">SUM(T27/2,P27/2,L27,D27,H27)</f>
        <v>4</v>
      </c>
      <c r="Y27" s="80"/>
      <c r="Z27" s="79">
        <f t="shared" si="11"/>
        <v>129</v>
      </c>
      <c r="AA27" s="208"/>
      <c r="AB27" s="212"/>
      <c r="AC27" s="213"/>
      <c r="AD27" s="55"/>
    </row>
    <row r="28" spans="1:30" ht="19.5" thickTop="1" thickBot="1">
      <c r="A28" s="215"/>
      <c r="B28" s="151">
        <v>22</v>
      </c>
      <c r="C28" s="146" t="s">
        <v>37</v>
      </c>
      <c r="D28" s="134">
        <v>2</v>
      </c>
      <c r="E28" s="22"/>
      <c r="F28" s="23">
        <f t="shared" si="3"/>
        <v>66</v>
      </c>
      <c r="G28" s="24">
        <f t="shared" si="0"/>
        <v>0</v>
      </c>
      <c r="H28" s="21">
        <v>2</v>
      </c>
      <c r="I28" s="22"/>
      <c r="J28" s="23">
        <f t="shared" si="14"/>
        <v>60</v>
      </c>
      <c r="K28" s="24">
        <f t="shared" si="14"/>
        <v>0</v>
      </c>
      <c r="L28" s="21"/>
      <c r="M28" s="22"/>
      <c r="N28" s="23">
        <f t="shared" si="9"/>
        <v>0</v>
      </c>
      <c r="O28" s="24">
        <f t="shared" si="5"/>
        <v>0</v>
      </c>
      <c r="P28" s="21"/>
      <c r="Q28" s="22"/>
      <c r="R28" s="48">
        <f t="shared" si="13"/>
        <v>0</v>
      </c>
      <c r="S28" s="48">
        <f t="shared" si="13"/>
        <v>0</v>
      </c>
      <c r="T28" s="21"/>
      <c r="U28" s="22"/>
      <c r="V28" s="48">
        <f t="shared" si="15"/>
        <v>0</v>
      </c>
      <c r="W28" s="49">
        <f t="shared" si="15"/>
        <v>0</v>
      </c>
      <c r="X28" s="51">
        <f t="shared" si="16"/>
        <v>4</v>
      </c>
      <c r="Y28" s="80"/>
      <c r="Z28" s="79">
        <f t="shared" si="11"/>
        <v>126</v>
      </c>
      <c r="AA28" s="208"/>
      <c r="AB28" s="212"/>
      <c r="AC28" s="213"/>
      <c r="AD28" s="55"/>
    </row>
    <row r="29" spans="1:30" ht="19.5" thickTop="1" thickBot="1">
      <c r="A29" s="215"/>
      <c r="B29" s="151">
        <v>23</v>
      </c>
      <c r="C29" s="146" t="s">
        <v>69</v>
      </c>
      <c r="D29" s="134">
        <v>1</v>
      </c>
      <c r="E29" s="22"/>
      <c r="F29" s="23">
        <f t="shared" si="3"/>
        <v>33</v>
      </c>
      <c r="G29" s="24">
        <f t="shared" si="0"/>
        <v>0</v>
      </c>
      <c r="H29" s="21">
        <v>3</v>
      </c>
      <c r="I29" s="22"/>
      <c r="J29" s="23">
        <f t="shared" si="14"/>
        <v>90</v>
      </c>
      <c r="K29" s="24">
        <f t="shared" si="14"/>
        <v>0</v>
      </c>
      <c r="L29" s="21"/>
      <c r="M29" s="22"/>
      <c r="N29" s="23">
        <f t="shared" si="9"/>
        <v>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5"/>
        <v>0</v>
      </c>
      <c r="W29" s="49">
        <f t="shared" si="15"/>
        <v>0</v>
      </c>
      <c r="X29" s="51">
        <f t="shared" si="16"/>
        <v>4</v>
      </c>
      <c r="Y29" s="80"/>
      <c r="Z29" s="79">
        <f t="shared" si="11"/>
        <v>123</v>
      </c>
      <c r="AA29" s="208"/>
      <c r="AB29" s="212"/>
      <c r="AC29" s="213"/>
      <c r="AD29" s="55"/>
    </row>
    <row r="30" spans="1:30" ht="19.5" thickTop="1" thickBot="1">
      <c r="A30" s="215"/>
      <c r="B30" s="151">
        <v>24</v>
      </c>
      <c r="C30" s="146" t="s">
        <v>41</v>
      </c>
      <c r="D30" s="134"/>
      <c r="E30" s="22"/>
      <c r="F30" s="23">
        <f t="shared" si="3"/>
        <v>0</v>
      </c>
      <c r="G30" s="24">
        <f t="shared" si="0"/>
        <v>0</v>
      </c>
      <c r="H30" s="21"/>
      <c r="I30" s="22"/>
      <c r="J30" s="23">
        <f t="shared" si="14"/>
        <v>0</v>
      </c>
      <c r="K30" s="24">
        <f t="shared" si="14"/>
        <v>0</v>
      </c>
      <c r="L30" s="21">
        <v>2</v>
      </c>
      <c r="M30" s="22"/>
      <c r="N30" s="23">
        <f t="shared" si="9"/>
        <v>60</v>
      </c>
      <c r="O30" s="24">
        <f t="shared" si="5"/>
        <v>0</v>
      </c>
      <c r="P30" s="21">
        <v>4</v>
      </c>
      <c r="Q30" s="22"/>
      <c r="R30" s="48">
        <f t="shared" si="13"/>
        <v>52</v>
      </c>
      <c r="S30" s="48">
        <f t="shared" si="13"/>
        <v>0</v>
      </c>
      <c r="T30" s="21"/>
      <c r="U30" s="22"/>
      <c r="V30" s="48">
        <f t="shared" si="15"/>
        <v>0</v>
      </c>
      <c r="W30" s="49">
        <f t="shared" si="15"/>
        <v>0</v>
      </c>
      <c r="X30" s="51">
        <f t="shared" si="16"/>
        <v>4</v>
      </c>
      <c r="Y30" s="80"/>
      <c r="Z30" s="79">
        <f t="shared" si="11"/>
        <v>112</v>
      </c>
      <c r="AA30" s="208"/>
      <c r="AB30" s="212"/>
      <c r="AC30" s="213"/>
      <c r="AD30" s="55"/>
    </row>
    <row r="31" spans="1:30" ht="19.5" thickTop="1" thickBot="1">
      <c r="A31" s="216"/>
      <c r="B31" s="152">
        <v>25</v>
      </c>
      <c r="C31" s="147" t="s">
        <v>42</v>
      </c>
      <c r="D31" s="138"/>
      <c r="E31" s="124"/>
      <c r="F31" s="125">
        <f t="shared" si="3"/>
        <v>0</v>
      </c>
      <c r="G31" s="126">
        <f t="shared" si="0"/>
        <v>0</v>
      </c>
      <c r="H31" s="123"/>
      <c r="I31" s="124"/>
      <c r="J31" s="125">
        <f t="shared" si="14"/>
        <v>0</v>
      </c>
      <c r="K31" s="126">
        <f t="shared" si="14"/>
        <v>0</v>
      </c>
      <c r="L31" s="123">
        <v>2</v>
      </c>
      <c r="M31" s="124"/>
      <c r="N31" s="125">
        <f t="shared" si="9"/>
        <v>60</v>
      </c>
      <c r="O31" s="126">
        <f t="shared" si="5"/>
        <v>0</v>
      </c>
      <c r="P31" s="123">
        <v>2</v>
      </c>
      <c r="Q31" s="124"/>
      <c r="R31" s="127">
        <f t="shared" si="13"/>
        <v>26</v>
      </c>
      <c r="S31" s="127">
        <f t="shared" si="13"/>
        <v>0</v>
      </c>
      <c r="T31" s="123"/>
      <c r="U31" s="124"/>
      <c r="V31" s="127">
        <f t="shared" si="15"/>
        <v>0</v>
      </c>
      <c r="W31" s="128">
        <f t="shared" si="15"/>
        <v>0</v>
      </c>
      <c r="X31" s="129">
        <f t="shared" si="16"/>
        <v>3</v>
      </c>
      <c r="Y31" s="130"/>
      <c r="Z31" s="131">
        <f t="shared" si="11"/>
        <v>86</v>
      </c>
      <c r="AA31" s="209"/>
      <c r="AB31" s="212"/>
      <c r="AC31" s="213"/>
      <c r="AD31" s="55"/>
    </row>
    <row r="32" spans="1:30" ht="29.25" customHeight="1" thickBot="1">
      <c r="A32" s="214" t="s">
        <v>82</v>
      </c>
      <c r="B32" s="151">
        <v>26</v>
      </c>
      <c r="C32" s="146" t="s">
        <v>70</v>
      </c>
      <c r="D32" s="134">
        <v>1</v>
      </c>
      <c r="E32" s="22"/>
      <c r="F32" s="48">
        <f t="shared" si="3"/>
        <v>33</v>
      </c>
      <c r="G32" s="49">
        <f t="shared" si="0"/>
        <v>0</v>
      </c>
      <c r="H32" s="21">
        <v>1</v>
      </c>
      <c r="I32" s="22"/>
      <c r="J32" s="48">
        <f t="shared" si="14"/>
        <v>30</v>
      </c>
      <c r="K32" s="49">
        <f t="shared" si="14"/>
        <v>0</v>
      </c>
      <c r="L32" s="21"/>
      <c r="M32" s="22"/>
      <c r="N32" s="48">
        <f t="shared" si="9"/>
        <v>0</v>
      </c>
      <c r="O32" s="49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5"/>
        <v>0</v>
      </c>
      <c r="W32" s="49">
        <f t="shared" si="15"/>
        <v>0</v>
      </c>
      <c r="X32" s="51">
        <f t="shared" si="16"/>
        <v>2</v>
      </c>
      <c r="Y32" s="80"/>
      <c r="Z32" s="132">
        <f t="shared" si="11"/>
        <v>63</v>
      </c>
      <c r="AA32" s="207" t="s">
        <v>77</v>
      </c>
      <c r="AB32" s="212"/>
      <c r="AC32" s="213"/>
      <c r="AD32" s="55"/>
    </row>
    <row r="33" spans="1:30" ht="19.5" thickTop="1" thickBot="1">
      <c r="A33" s="215"/>
      <c r="B33" s="152">
        <v>27</v>
      </c>
      <c r="C33" s="146" t="s">
        <v>71</v>
      </c>
      <c r="D33" s="134">
        <v>2</v>
      </c>
      <c r="E33" s="22"/>
      <c r="F33" s="23">
        <f t="shared" si="3"/>
        <v>66</v>
      </c>
      <c r="G33" s="24">
        <f t="shared" si="0"/>
        <v>0</v>
      </c>
      <c r="H33" s="21">
        <v>3</v>
      </c>
      <c r="I33" s="22"/>
      <c r="J33" s="23">
        <f t="shared" si="14"/>
        <v>90</v>
      </c>
      <c r="K33" s="24">
        <f t="shared" si="14"/>
        <v>0</v>
      </c>
      <c r="L33" s="21"/>
      <c r="M33" s="22"/>
      <c r="N33" s="23">
        <f t="shared" si="9"/>
        <v>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5"/>
        <v>0</v>
      </c>
      <c r="W33" s="49">
        <f t="shared" si="15"/>
        <v>0</v>
      </c>
      <c r="X33" s="51">
        <f t="shared" si="16"/>
        <v>5</v>
      </c>
      <c r="Y33" s="80"/>
      <c r="Z33" s="79">
        <f t="shared" si="11"/>
        <v>156</v>
      </c>
      <c r="AA33" s="208"/>
      <c r="AB33" s="212"/>
      <c r="AC33" s="213"/>
      <c r="AD33" s="55"/>
    </row>
    <row r="34" spans="1:30" ht="30" thickTop="1" thickBot="1">
      <c r="A34" s="215"/>
      <c r="B34" s="151">
        <v>28</v>
      </c>
      <c r="C34" s="146" t="s">
        <v>73</v>
      </c>
      <c r="D34" s="134"/>
      <c r="E34" s="22"/>
      <c r="F34" s="23">
        <f t="shared" si="3"/>
        <v>0</v>
      </c>
      <c r="G34" s="24">
        <f t="shared" si="0"/>
        <v>0</v>
      </c>
      <c r="H34" s="21">
        <v>2</v>
      </c>
      <c r="I34" s="22"/>
      <c r="J34" s="23">
        <f t="shared" si="14"/>
        <v>60</v>
      </c>
      <c r="K34" s="24">
        <f t="shared" si="14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/>
      <c r="Q34" s="22"/>
      <c r="R34" s="48">
        <f t="shared" si="13"/>
        <v>0</v>
      </c>
      <c r="S34" s="48">
        <f t="shared" si="13"/>
        <v>0</v>
      </c>
      <c r="T34" s="21"/>
      <c r="U34" s="22"/>
      <c r="V34" s="48">
        <f t="shared" si="15"/>
        <v>0</v>
      </c>
      <c r="W34" s="49">
        <f t="shared" si="15"/>
        <v>0</v>
      </c>
      <c r="X34" s="51">
        <f t="shared" si="16"/>
        <v>4</v>
      </c>
      <c r="Y34" s="80"/>
      <c r="Z34" s="79">
        <f t="shared" si="11"/>
        <v>120</v>
      </c>
      <c r="AA34" s="208"/>
      <c r="AB34" s="212"/>
      <c r="AC34" s="213"/>
      <c r="AD34" s="55"/>
    </row>
    <row r="35" spans="1:30" ht="19.5" thickTop="1" thickBot="1">
      <c r="A35" s="215"/>
      <c r="B35" s="152">
        <v>29</v>
      </c>
      <c r="C35" s="146" t="s">
        <v>74</v>
      </c>
      <c r="D35" s="134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14"/>
        <v>0</v>
      </c>
      <c r="K35" s="24">
        <f t="shared" si="14"/>
        <v>0</v>
      </c>
      <c r="L35" s="21">
        <v>2</v>
      </c>
      <c r="M35" s="22"/>
      <c r="N35" s="23">
        <f t="shared" si="9"/>
        <v>60</v>
      </c>
      <c r="O35" s="24">
        <f t="shared" si="5"/>
        <v>0</v>
      </c>
      <c r="P35" s="21">
        <v>4</v>
      </c>
      <c r="Q35" s="22"/>
      <c r="R35" s="48">
        <f>P35*15</f>
        <v>60</v>
      </c>
      <c r="S35" s="48">
        <f t="shared" si="13"/>
        <v>0</v>
      </c>
      <c r="T35" s="21"/>
      <c r="U35" s="22"/>
      <c r="V35" s="48">
        <f t="shared" si="15"/>
        <v>0</v>
      </c>
      <c r="W35" s="49">
        <f t="shared" si="15"/>
        <v>0</v>
      </c>
      <c r="X35" s="51">
        <f t="shared" si="16"/>
        <v>4</v>
      </c>
      <c r="Y35" s="80"/>
      <c r="Z35" s="79">
        <f t="shared" si="11"/>
        <v>120</v>
      </c>
      <c r="AA35" s="208"/>
      <c r="AB35" s="212"/>
      <c r="AC35" s="213"/>
      <c r="AD35" s="55"/>
    </row>
    <row r="36" spans="1:30" ht="19.5" thickTop="1" thickBot="1">
      <c r="A36" s="215"/>
      <c r="B36" s="151">
        <v>30</v>
      </c>
      <c r="C36" s="146" t="s">
        <v>75</v>
      </c>
      <c r="D36" s="134"/>
      <c r="E36" s="22"/>
      <c r="F36" s="23">
        <f t="shared" si="3"/>
        <v>0</v>
      </c>
      <c r="G36" s="24">
        <f t="shared" si="0"/>
        <v>0</v>
      </c>
      <c r="H36" s="21"/>
      <c r="I36" s="22"/>
      <c r="J36" s="23">
        <f t="shared" si="14"/>
        <v>0</v>
      </c>
      <c r="K36" s="24">
        <f t="shared" si="14"/>
        <v>0</v>
      </c>
      <c r="L36" s="21">
        <v>2</v>
      </c>
      <c r="M36" s="22"/>
      <c r="N36" s="23">
        <f t="shared" si="9"/>
        <v>60</v>
      </c>
      <c r="O36" s="24">
        <f t="shared" si="5"/>
        <v>0</v>
      </c>
      <c r="P36" s="21">
        <v>6</v>
      </c>
      <c r="Q36" s="22"/>
      <c r="R36" s="48">
        <f>P36*15</f>
        <v>90</v>
      </c>
      <c r="S36" s="48">
        <f t="shared" si="13"/>
        <v>0</v>
      </c>
      <c r="T36" s="21"/>
      <c r="U36" s="22"/>
      <c r="V36" s="48">
        <f t="shared" si="15"/>
        <v>0</v>
      </c>
      <c r="W36" s="49">
        <f t="shared" si="15"/>
        <v>0</v>
      </c>
      <c r="X36" s="51">
        <f t="shared" si="16"/>
        <v>5</v>
      </c>
      <c r="Y36" s="80"/>
      <c r="Z36" s="79">
        <f t="shared" si="11"/>
        <v>150</v>
      </c>
      <c r="AA36" s="208"/>
      <c r="AB36" s="212"/>
      <c r="AC36" s="213"/>
      <c r="AD36" s="55"/>
    </row>
    <row r="37" spans="1:30" ht="19.5" thickTop="1" thickBot="1">
      <c r="A37" s="216"/>
      <c r="B37" s="151">
        <v>31</v>
      </c>
      <c r="C37" s="148" t="s">
        <v>76</v>
      </c>
      <c r="D37" s="139"/>
      <c r="E37" s="109"/>
      <c r="F37" s="23">
        <f t="shared" si="3"/>
        <v>0</v>
      </c>
      <c r="G37" s="24">
        <f t="shared" si="0"/>
        <v>0</v>
      </c>
      <c r="H37" s="133">
        <v>5</v>
      </c>
      <c r="I37" s="109"/>
      <c r="J37" s="23">
        <f t="shared" si="14"/>
        <v>150</v>
      </c>
      <c r="K37" s="24">
        <f t="shared" si="14"/>
        <v>0</v>
      </c>
      <c r="L37" s="133"/>
      <c r="M37" s="109"/>
      <c r="N37" s="23">
        <f t="shared" si="9"/>
        <v>0</v>
      </c>
      <c r="O37" s="24">
        <f t="shared" si="5"/>
        <v>0</v>
      </c>
      <c r="P37" s="133"/>
      <c r="Q37" s="109"/>
      <c r="R37" s="48">
        <f t="shared" si="13"/>
        <v>0</v>
      </c>
      <c r="S37" s="48">
        <f t="shared" si="13"/>
        <v>0</v>
      </c>
      <c r="T37" s="133"/>
      <c r="U37" s="109"/>
      <c r="V37" s="48">
        <f t="shared" si="15"/>
        <v>0</v>
      </c>
      <c r="W37" s="49">
        <f t="shared" si="15"/>
        <v>0</v>
      </c>
      <c r="X37" s="51">
        <f t="shared" si="16"/>
        <v>5</v>
      </c>
      <c r="Y37" s="167"/>
      <c r="Z37" s="79">
        <f t="shared" si="11"/>
        <v>150</v>
      </c>
      <c r="AA37" s="209"/>
      <c r="AB37" s="165"/>
      <c r="AC37" s="166"/>
      <c r="AD37" s="55"/>
    </row>
    <row r="38" spans="1:30" ht="18.75" thickBot="1">
      <c r="B38" s="122">
        <v>32</v>
      </c>
      <c r="C38" s="149" t="s">
        <v>51</v>
      </c>
      <c r="D38" s="140"/>
      <c r="E38" s="34"/>
      <c r="F38" s="23">
        <f t="shared" si="3"/>
        <v>0</v>
      </c>
      <c r="G38" s="24">
        <f t="shared" si="0"/>
        <v>0</v>
      </c>
      <c r="H38" s="33"/>
      <c r="I38" s="34"/>
      <c r="J38" s="23">
        <f t="shared" si="14"/>
        <v>0</v>
      </c>
      <c r="K38" s="23">
        <f t="shared" si="14"/>
        <v>0</v>
      </c>
      <c r="L38" s="33"/>
      <c r="M38" s="34">
        <v>2</v>
      </c>
      <c r="N38" s="23">
        <f t="shared" si="9"/>
        <v>0</v>
      </c>
      <c r="O38" s="23">
        <f t="shared" si="9"/>
        <v>60</v>
      </c>
      <c r="P38" s="33"/>
      <c r="Q38" s="34">
        <v>1</v>
      </c>
      <c r="R38" s="48">
        <f t="shared" si="13"/>
        <v>0</v>
      </c>
      <c r="S38" s="48">
        <f>Q38*15</f>
        <v>15</v>
      </c>
      <c r="T38" s="33"/>
      <c r="U38" s="34">
        <v>3</v>
      </c>
      <c r="V38" s="48">
        <f t="shared" si="15"/>
        <v>0</v>
      </c>
      <c r="W38" s="48">
        <f>U38*15</f>
        <v>45</v>
      </c>
      <c r="X38" s="51">
        <f t="shared" si="16"/>
        <v>0</v>
      </c>
      <c r="Y38" s="81">
        <f>SUM(U38/2,Q38/2,M38,E38,I38)</f>
        <v>4</v>
      </c>
      <c r="Z38" s="217"/>
      <c r="AA38" s="218"/>
      <c r="AB38" s="84">
        <f>SUM(G38,S38,K38,O38,W38)</f>
        <v>120</v>
      </c>
      <c r="AC38" s="85">
        <v>120</v>
      </c>
      <c r="AD38" s="55"/>
    </row>
    <row r="39" spans="1:30" ht="17.25" thickTop="1" thickBot="1">
      <c r="B39" s="5"/>
      <c r="C39" s="6" t="s">
        <v>52</v>
      </c>
      <c r="D39" s="160">
        <f t="shared" ref="D39" si="17">SUM(D7:D38)</f>
        <v>32</v>
      </c>
      <c r="E39" s="161">
        <f>SUM(E7:E38)</f>
        <v>1</v>
      </c>
      <c r="F39" s="36"/>
      <c r="G39" s="37"/>
      <c r="H39" s="160">
        <f>SUM(H7:H38)</f>
        <v>32</v>
      </c>
      <c r="I39" s="161">
        <f>SUM(I7:I38)</f>
        <v>3</v>
      </c>
      <c r="J39" s="36"/>
      <c r="K39" s="37"/>
      <c r="L39" s="160">
        <f t="shared" ref="L39" si="18">SUM(L7:L38)</f>
        <v>28</v>
      </c>
      <c r="M39" s="161">
        <f>SUM(M7:M38)</f>
        <v>6</v>
      </c>
      <c r="N39" s="36"/>
      <c r="O39" s="37"/>
      <c r="P39" s="160">
        <f>SUM(P7:P38)</f>
        <v>27</v>
      </c>
      <c r="Q39" s="161">
        <f>SUM(Q7:Q38)</f>
        <v>4</v>
      </c>
      <c r="R39" s="36"/>
      <c r="S39" s="37"/>
      <c r="T39" s="160">
        <f t="shared" ref="T39" si="19">SUM(T7:T38)</f>
        <v>19</v>
      </c>
      <c r="U39" s="161">
        <f>SUM(U7:U38)</f>
        <v>12</v>
      </c>
      <c r="V39" s="36"/>
      <c r="W39" s="37"/>
      <c r="X39" s="97">
        <f>SUM(X7:X38)</f>
        <v>115</v>
      </c>
      <c r="Y39" s="2">
        <f>SUM(Y7:Y38)</f>
        <v>18</v>
      </c>
      <c r="Z39" s="230"/>
      <c r="AA39" s="231"/>
      <c r="AB39" s="235">
        <f>SUM(AB7:AB9,AB11:AB12,AB14:AB19,AB38:AB38)</f>
        <v>573</v>
      </c>
      <c r="AC39" s="238">
        <v>540</v>
      </c>
      <c r="AD39" s="55"/>
    </row>
    <row r="40" spans="1:30" ht="17.25" thickTop="1" thickBot="1">
      <c r="B40" s="25"/>
      <c r="C40" s="8" t="s">
        <v>53</v>
      </c>
      <c r="D40" s="219">
        <f>SUM(D39:E39)</f>
        <v>33</v>
      </c>
      <c r="E40" s="220"/>
      <c r="F40" s="38"/>
      <c r="G40" s="37"/>
      <c r="H40" s="219">
        <f>SUM(H39:I39)</f>
        <v>35</v>
      </c>
      <c r="I40" s="220"/>
      <c r="J40" s="38"/>
      <c r="K40" s="37"/>
      <c r="L40" s="219">
        <f>SUM(L39:M39)</f>
        <v>34</v>
      </c>
      <c r="M40" s="220"/>
      <c r="N40" s="38"/>
      <c r="O40" s="37"/>
      <c r="P40" s="219">
        <f>SUM(P39:Q39)</f>
        <v>31</v>
      </c>
      <c r="Q40" s="220"/>
      <c r="R40" s="38"/>
      <c r="S40" s="37"/>
      <c r="T40" s="219">
        <f>SUM(T39:U39)</f>
        <v>31</v>
      </c>
      <c r="U40" s="220"/>
      <c r="V40" s="38"/>
      <c r="W40" s="37"/>
      <c r="X40" s="219">
        <f>SUM(X39:Y39)</f>
        <v>133</v>
      </c>
      <c r="Y40" s="221"/>
      <c r="Z40" s="232"/>
      <c r="AA40" s="231"/>
      <c r="AB40" s="236"/>
      <c r="AC40" s="239"/>
      <c r="AD40" s="55"/>
    </row>
    <row r="41" spans="1:30" ht="17.25" thickTop="1" thickBot="1">
      <c r="B41" s="39"/>
      <c r="C41" s="40" t="s">
        <v>54</v>
      </c>
      <c r="D41" s="219">
        <v>33</v>
      </c>
      <c r="E41" s="220"/>
      <c r="F41" s="41"/>
      <c r="G41" s="42"/>
      <c r="H41" s="219">
        <v>35</v>
      </c>
      <c r="I41" s="220"/>
      <c r="J41" s="23"/>
      <c r="K41" s="24"/>
      <c r="L41" s="219">
        <v>34</v>
      </c>
      <c r="M41" s="220"/>
      <c r="N41" s="23"/>
      <c r="O41" s="24"/>
      <c r="P41" s="219">
        <v>31</v>
      </c>
      <c r="Q41" s="220"/>
      <c r="R41" s="23"/>
      <c r="S41" s="24"/>
      <c r="T41" s="219">
        <v>31</v>
      </c>
      <c r="U41" s="220"/>
      <c r="V41" s="23"/>
      <c r="W41" s="24"/>
      <c r="X41" s="219">
        <f>SUM(D41,H41,L41,P41)</f>
        <v>133</v>
      </c>
      <c r="Y41" s="220"/>
      <c r="Z41" s="233"/>
      <c r="AA41" s="234"/>
      <c r="AB41" s="237"/>
      <c r="AC41" s="240"/>
      <c r="AD41" s="55"/>
    </row>
    <row r="42" spans="1:30" ht="16.5" thickTop="1" thickBot="1">
      <c r="B42" s="227" t="s">
        <v>64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9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2"/>
      <c r="AA42" s="83"/>
      <c r="AB42" s="83"/>
      <c r="AC42" s="83"/>
      <c r="AD42" s="83"/>
    </row>
    <row r="43" spans="1:30" ht="4.9000000000000004" customHeight="1" thickTop="1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2"/>
      <c r="AA43" s="83"/>
      <c r="AB43" s="83"/>
      <c r="AC43" s="83"/>
      <c r="AD43" s="83"/>
    </row>
    <row r="44" spans="1:30" ht="13.9" customHeight="1">
      <c r="C44" s="154" t="s">
        <v>83</v>
      </c>
      <c r="D44" s="222" t="s">
        <v>84</v>
      </c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4"/>
    </row>
    <row r="45" spans="1:30" ht="18.75">
      <c r="C45" s="43" t="s">
        <v>56</v>
      </c>
      <c r="D45" s="155">
        <v>2</v>
      </c>
      <c r="E45" s="156"/>
      <c r="F45" s="156"/>
      <c r="G45" s="156"/>
      <c r="H45" s="155">
        <v>2</v>
      </c>
      <c r="I45" s="156"/>
      <c r="J45" s="156"/>
      <c r="K45" s="156"/>
      <c r="L45" s="155">
        <v>2</v>
      </c>
      <c r="M45" s="156"/>
      <c r="N45" s="156"/>
      <c r="O45" s="156"/>
      <c r="P45" s="155">
        <v>2</v>
      </c>
      <c r="Q45" s="156"/>
      <c r="R45" s="156"/>
      <c r="S45" s="156"/>
      <c r="T45" s="155">
        <v>2</v>
      </c>
      <c r="X45" s="157">
        <f>SUM(T45/2,P45/2,L45,D45,H45)</f>
        <v>8</v>
      </c>
    </row>
    <row r="46" spans="1:30" ht="4.5" customHeight="1"/>
    <row r="47" spans="1:30">
      <c r="D47" s="225" t="s">
        <v>63</v>
      </c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</row>
    <row r="48" spans="1:30" ht="5.25" customHeight="1"/>
    <row r="49" spans="3:29">
      <c r="C49" s="158" t="s">
        <v>58</v>
      </c>
      <c r="D49" s="106" t="s">
        <v>86</v>
      </c>
    </row>
    <row r="50" spans="3:29">
      <c r="C50" s="106" t="s">
        <v>78</v>
      </c>
    </row>
    <row r="51" spans="3:29">
      <c r="C51" s="226" t="s">
        <v>79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</row>
    <row r="52" spans="3:29">
      <c r="C52" s="226" t="s">
        <v>80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</row>
  </sheetData>
  <mergeCells count="45"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  <mergeCell ref="P40:Q40"/>
    <mergeCell ref="T40:U40"/>
    <mergeCell ref="X40:Y40"/>
    <mergeCell ref="D41:E41"/>
    <mergeCell ref="A23:A31"/>
    <mergeCell ref="AA23:AA31"/>
    <mergeCell ref="AB23:AC36"/>
    <mergeCell ref="A32:A37"/>
    <mergeCell ref="AA32:AA37"/>
    <mergeCell ref="Z38:AA38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B2:AC2"/>
    <mergeCell ref="D3:G3"/>
    <mergeCell ref="H3:K3"/>
    <mergeCell ref="L3:O3"/>
    <mergeCell ref="P3:S3"/>
    <mergeCell ref="T3:W3"/>
    <mergeCell ref="X3:AC3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2"/>
  <sheetViews>
    <sheetView zoomScaleNormal="100" workbookViewId="0">
      <selection activeCell="L10" sqref="L10"/>
    </sheetView>
  </sheetViews>
  <sheetFormatPr defaultColWidth="9" defaultRowHeight="15"/>
  <cols>
    <col min="1" max="1" width="3" style="106" customWidth="1"/>
    <col min="2" max="2" width="4" style="106" customWidth="1"/>
    <col min="3" max="3" width="41.42578125" style="106" customWidth="1"/>
    <col min="4" max="4" width="3.85546875" style="106" customWidth="1"/>
    <col min="5" max="5" width="3.42578125" style="106" customWidth="1"/>
    <col min="6" max="6" width="5.140625" style="106" customWidth="1"/>
    <col min="7" max="7" width="4.42578125" style="106" customWidth="1"/>
    <col min="8" max="8" width="3.85546875" style="106" customWidth="1"/>
    <col min="9" max="9" width="3.42578125" style="106" customWidth="1"/>
    <col min="10" max="10" width="5.140625" style="106" customWidth="1"/>
    <col min="11" max="11" width="4.42578125" style="106" customWidth="1"/>
    <col min="12" max="12" width="3.85546875" style="106" customWidth="1"/>
    <col min="13" max="13" width="3.42578125" style="106" customWidth="1"/>
    <col min="14" max="14" width="5.140625" style="106" customWidth="1"/>
    <col min="15" max="15" width="4.42578125" style="106" customWidth="1"/>
    <col min="16" max="16" width="3.85546875" style="106" customWidth="1"/>
    <col min="17" max="17" width="3.42578125" style="106" customWidth="1"/>
    <col min="18" max="18" width="4.85546875" style="106" customWidth="1"/>
    <col min="19" max="19" width="4.42578125" style="106" customWidth="1"/>
    <col min="20" max="21" width="3.85546875" style="106" customWidth="1"/>
    <col min="22" max="22" width="5.140625" style="106" customWidth="1"/>
    <col min="23" max="23" width="4.42578125" style="106" customWidth="1"/>
    <col min="24" max="24" width="10.7109375" style="106" customWidth="1"/>
    <col min="25" max="25" width="11.5703125" style="106" customWidth="1"/>
    <col min="26" max="26" width="5.140625" style="106" customWidth="1"/>
    <col min="27" max="27" width="6.42578125" style="106" customWidth="1"/>
    <col min="28" max="29" width="5.140625" style="106" customWidth="1"/>
    <col min="30" max="16384" width="9" style="106"/>
  </cols>
  <sheetData>
    <row r="1" spans="2:30" ht="20.25" customHeight="1" thickBot="1">
      <c r="C1" s="107" t="s">
        <v>0</v>
      </c>
    </row>
    <row r="2" spans="2:30" ht="19.5" thickTop="1" thickBot="1">
      <c r="B2" s="176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  <c r="AD2" s="54"/>
    </row>
    <row r="3" spans="2:30" ht="27.75" thickTop="1" thickBot="1">
      <c r="B3" s="3"/>
      <c r="C3" s="4" t="s">
        <v>91</v>
      </c>
      <c r="D3" s="179" t="s">
        <v>2</v>
      </c>
      <c r="E3" s="180"/>
      <c r="F3" s="180"/>
      <c r="G3" s="181"/>
      <c r="H3" s="182" t="s">
        <v>3</v>
      </c>
      <c r="I3" s="183"/>
      <c r="J3" s="183"/>
      <c r="K3" s="184"/>
      <c r="L3" s="182" t="s">
        <v>4</v>
      </c>
      <c r="M3" s="183"/>
      <c r="N3" s="183"/>
      <c r="O3" s="184"/>
      <c r="P3" s="182" t="s">
        <v>5</v>
      </c>
      <c r="Q3" s="183"/>
      <c r="R3" s="183"/>
      <c r="S3" s="184"/>
      <c r="T3" s="182" t="s">
        <v>6</v>
      </c>
      <c r="U3" s="183"/>
      <c r="V3" s="183"/>
      <c r="W3" s="184"/>
      <c r="X3" s="185" t="s">
        <v>7</v>
      </c>
      <c r="Y3" s="186"/>
      <c r="Z3" s="186"/>
      <c r="AA3" s="186"/>
      <c r="AB3" s="186"/>
      <c r="AC3" s="187"/>
      <c r="AD3" s="55"/>
    </row>
    <row r="4" spans="2:30" ht="16.5" thickTop="1" thickBot="1">
      <c r="B4" s="5"/>
      <c r="C4" s="6"/>
      <c r="D4" s="192" t="s">
        <v>59</v>
      </c>
      <c r="E4" s="193"/>
      <c r="F4" s="193"/>
      <c r="G4" s="194"/>
      <c r="H4" s="195" t="s">
        <v>61</v>
      </c>
      <c r="I4" s="196"/>
      <c r="J4" s="196"/>
      <c r="K4" s="197"/>
      <c r="L4" s="195" t="s">
        <v>62</v>
      </c>
      <c r="M4" s="196"/>
      <c r="N4" s="196"/>
      <c r="O4" s="197"/>
      <c r="P4" s="195" t="s">
        <v>90</v>
      </c>
      <c r="Q4" s="196"/>
      <c r="R4" s="196"/>
      <c r="S4" s="196"/>
      <c r="T4" s="196"/>
      <c r="U4" s="196"/>
      <c r="V4" s="196"/>
      <c r="W4" s="197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11</v>
      </c>
      <c r="C5" s="8" t="s">
        <v>12</v>
      </c>
      <c r="D5" s="9" t="s">
        <v>13</v>
      </c>
      <c r="E5" s="10" t="s">
        <v>14</v>
      </c>
      <c r="F5" s="10" t="s">
        <v>15</v>
      </c>
      <c r="G5" s="11" t="s">
        <v>16</v>
      </c>
      <c r="H5" s="9" t="s">
        <v>13</v>
      </c>
      <c r="I5" s="10" t="s">
        <v>14</v>
      </c>
      <c r="J5" s="10" t="s">
        <v>15</v>
      </c>
      <c r="K5" s="11" t="s">
        <v>16</v>
      </c>
      <c r="L5" s="9" t="s">
        <v>13</v>
      </c>
      <c r="M5" s="10" t="s">
        <v>14</v>
      </c>
      <c r="N5" s="10" t="s">
        <v>15</v>
      </c>
      <c r="O5" s="11" t="s">
        <v>16</v>
      </c>
      <c r="P5" s="9" t="s">
        <v>13</v>
      </c>
      <c r="Q5" s="10" t="s">
        <v>14</v>
      </c>
      <c r="R5" s="10" t="s">
        <v>15</v>
      </c>
      <c r="S5" s="11" t="s">
        <v>16</v>
      </c>
      <c r="T5" s="9" t="s">
        <v>13</v>
      </c>
      <c r="U5" s="10" t="s">
        <v>14</v>
      </c>
      <c r="V5" s="10" t="s">
        <v>15</v>
      </c>
      <c r="W5" s="11" t="s">
        <v>16</v>
      </c>
      <c r="X5" s="47" t="s">
        <v>13</v>
      </c>
      <c r="Y5" s="58" t="s">
        <v>14</v>
      </c>
      <c r="Z5" s="59" t="s">
        <v>13</v>
      </c>
      <c r="AA5" s="198" t="s">
        <v>17</v>
      </c>
      <c r="AB5" s="47" t="s">
        <v>14</v>
      </c>
      <c r="AC5" s="198" t="s">
        <v>17</v>
      </c>
      <c r="AD5" s="60"/>
    </row>
    <row r="6" spans="2:30" ht="15.75" thickBot="1">
      <c r="B6" s="12"/>
      <c r="C6" s="8" t="s">
        <v>18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/>
      <c r="Y6" s="15"/>
      <c r="Z6" s="61"/>
      <c r="AA6" s="199"/>
      <c r="AB6" s="13"/>
      <c r="AC6" s="199"/>
      <c r="AD6" s="62"/>
    </row>
    <row r="7" spans="2:30" ht="18.75" thickTop="1">
      <c r="B7" s="114">
        <v>1</v>
      </c>
      <c r="C7" s="141" t="s">
        <v>21</v>
      </c>
      <c r="D7" s="134">
        <v>3</v>
      </c>
      <c r="E7" s="22"/>
      <c r="F7" s="23">
        <f>D7*33</f>
        <v>99</v>
      </c>
      <c r="G7" s="24">
        <f t="shared" ref="G7:G38" si="0">E7*33</f>
        <v>0</v>
      </c>
      <c r="H7" s="21">
        <v>3</v>
      </c>
      <c r="I7" s="22"/>
      <c r="J7" s="23">
        <f>H7*33</f>
        <v>99</v>
      </c>
      <c r="K7" s="24">
        <f t="shared" ref="K7:K22" si="1">I7*33</f>
        <v>0</v>
      </c>
      <c r="L7" s="21">
        <v>3</v>
      </c>
      <c r="M7" s="22"/>
      <c r="N7" s="23">
        <v>92</v>
      </c>
      <c r="O7" s="24">
        <f>M7*30</f>
        <v>0</v>
      </c>
      <c r="P7" s="21">
        <v>2</v>
      </c>
      <c r="Q7" s="22"/>
      <c r="R7" s="48">
        <f t="shared" ref="R7:S22" si="2">P7*13</f>
        <v>26</v>
      </c>
      <c r="S7" s="48">
        <f t="shared" si="2"/>
        <v>0</v>
      </c>
      <c r="T7" s="21">
        <v>4</v>
      </c>
      <c r="U7" s="48"/>
      <c r="V7" s="48">
        <f>T7*13</f>
        <v>52</v>
      </c>
      <c r="W7" s="49">
        <f>U7*13</f>
        <v>0</v>
      </c>
      <c r="X7" s="50">
        <f>SUM(T7/2,P7/2,L7,D7,H7)</f>
        <v>12</v>
      </c>
      <c r="Y7" s="68">
        <f>SUM(U7/2,Q7/2,M7,E7,I7)</f>
        <v>0</v>
      </c>
      <c r="Z7" s="69">
        <f>SUM(F7,R7,J7,N7,V7)</f>
        <v>368</v>
      </c>
      <c r="AA7" s="70">
        <v>360</v>
      </c>
      <c r="AB7" s="71">
        <f>SUM(G7,S7,K7,O7,W7)</f>
        <v>0</v>
      </c>
      <c r="AC7" s="70">
        <v>240</v>
      </c>
      <c r="AD7" s="55"/>
    </row>
    <row r="8" spans="2:30" ht="18">
      <c r="B8" s="142">
        <v>2</v>
      </c>
      <c r="C8" s="143" t="s">
        <v>22</v>
      </c>
      <c r="D8" s="135">
        <v>2</v>
      </c>
      <c r="E8" s="22"/>
      <c r="F8" s="23">
        <f t="shared" ref="F8:F38" si="3">D8*33</f>
        <v>66</v>
      </c>
      <c r="G8" s="24">
        <f t="shared" si="0"/>
        <v>0</v>
      </c>
      <c r="H8" s="27">
        <v>2</v>
      </c>
      <c r="I8" s="22"/>
      <c r="J8" s="23">
        <f t="shared" ref="J8:K22" si="4">H8*33</f>
        <v>66</v>
      </c>
      <c r="K8" s="24">
        <f t="shared" si="1"/>
        <v>0</v>
      </c>
      <c r="L8" s="27">
        <v>2</v>
      </c>
      <c r="M8" s="22"/>
      <c r="N8" s="23">
        <v>61</v>
      </c>
      <c r="O8" s="24">
        <f t="shared" ref="O8:O37" si="5">M8*30</f>
        <v>0</v>
      </c>
      <c r="P8" s="27">
        <v>2</v>
      </c>
      <c r="Q8" s="22"/>
      <c r="R8" s="48">
        <f t="shared" si="2"/>
        <v>26</v>
      </c>
      <c r="S8" s="48">
        <f t="shared" si="2"/>
        <v>0</v>
      </c>
      <c r="T8" s="27">
        <v>4</v>
      </c>
      <c r="U8" s="22"/>
      <c r="V8" s="48">
        <f t="shared" ref="V8:W23" si="6">T8*13</f>
        <v>52</v>
      </c>
      <c r="W8" s="49">
        <f t="shared" si="6"/>
        <v>0</v>
      </c>
      <c r="X8" s="200">
        <f>SUM(D8:D9,H8:H9,L8:L9,T8/2,T9/2,P8/2,P9/2)</f>
        <v>15</v>
      </c>
      <c r="Y8" s="72">
        <f t="shared" ref="Y8" si="7">SUM(U8/2,Q8/2,M8,E8,I8)</f>
        <v>0</v>
      </c>
      <c r="Z8" s="201">
        <f>SUM(F8:F9,J8:J9,R8:R9,N8:N9,V8:V9)</f>
        <v>450</v>
      </c>
      <c r="AA8" s="203">
        <v>450</v>
      </c>
      <c r="AB8" s="73">
        <f t="shared" ref="AB8" si="8">SUM(G8,S8,K8,O8,W8)</f>
        <v>0</v>
      </c>
      <c r="AC8" s="169">
        <v>180</v>
      </c>
      <c r="AD8" s="55"/>
    </row>
    <row r="9" spans="2:30" ht="18">
      <c r="B9" s="142">
        <v>3</v>
      </c>
      <c r="C9" s="143" t="s">
        <v>23</v>
      </c>
      <c r="D9" s="135">
        <v>1</v>
      </c>
      <c r="E9" s="22"/>
      <c r="F9" s="23">
        <f t="shared" si="3"/>
        <v>33</v>
      </c>
      <c r="G9" s="24">
        <f t="shared" si="0"/>
        <v>0</v>
      </c>
      <c r="H9" s="27">
        <v>1</v>
      </c>
      <c r="I9" s="22"/>
      <c r="J9" s="23">
        <f t="shared" si="4"/>
        <v>33</v>
      </c>
      <c r="K9" s="24">
        <f t="shared" si="1"/>
        <v>0</v>
      </c>
      <c r="L9" s="27">
        <v>2</v>
      </c>
      <c r="M9" s="22"/>
      <c r="N9" s="23">
        <v>61</v>
      </c>
      <c r="O9" s="24">
        <f t="shared" si="5"/>
        <v>0</v>
      </c>
      <c r="P9" s="27">
        <v>1</v>
      </c>
      <c r="Q9" s="22"/>
      <c r="R9" s="48">
        <f t="shared" si="2"/>
        <v>13</v>
      </c>
      <c r="S9" s="48">
        <f t="shared" si="2"/>
        <v>0</v>
      </c>
      <c r="T9" s="27">
        <v>3</v>
      </c>
      <c r="U9" s="22"/>
      <c r="V9" s="48">
        <f t="shared" si="6"/>
        <v>39</v>
      </c>
      <c r="W9" s="49">
        <f t="shared" si="6"/>
        <v>0</v>
      </c>
      <c r="X9" s="200"/>
      <c r="Y9" s="72">
        <f>SUM(U9/2,Q9/2,M9,E9,I9)</f>
        <v>0</v>
      </c>
      <c r="Z9" s="202"/>
      <c r="AA9" s="204"/>
      <c r="AB9" s="73">
        <f>SUM(G9,S9,K9,O9,W9)</f>
        <v>0</v>
      </c>
      <c r="AC9" s="170">
        <v>180</v>
      </c>
      <c r="AD9" s="55"/>
    </row>
    <row r="10" spans="2:30" ht="18">
      <c r="B10" s="142">
        <v>4</v>
      </c>
      <c r="C10" s="143" t="s">
        <v>24</v>
      </c>
      <c r="D10" s="135">
        <v>1</v>
      </c>
      <c r="E10" s="22"/>
      <c r="F10" s="23">
        <f t="shared" si="3"/>
        <v>33</v>
      </c>
      <c r="G10" s="24">
        <f t="shared" si="0"/>
        <v>0</v>
      </c>
      <c r="H10" s="27"/>
      <c r="I10" s="22"/>
      <c r="J10" s="23">
        <f t="shared" si="4"/>
        <v>0</v>
      </c>
      <c r="K10" s="24">
        <f t="shared" si="1"/>
        <v>0</v>
      </c>
      <c r="L10" s="27"/>
      <c r="M10" s="22"/>
      <c r="N10" s="23">
        <f t="shared" ref="N10:O38" si="9">L10*30</f>
        <v>0</v>
      </c>
      <c r="O10" s="24">
        <f t="shared" si="5"/>
        <v>0</v>
      </c>
      <c r="P10" s="27"/>
      <c r="Q10" s="22"/>
      <c r="R10" s="48">
        <f t="shared" si="2"/>
        <v>0</v>
      </c>
      <c r="S10" s="48">
        <f t="shared" si="2"/>
        <v>0</v>
      </c>
      <c r="T10" s="27"/>
      <c r="U10" s="22"/>
      <c r="V10" s="48">
        <f t="shared" si="6"/>
        <v>0</v>
      </c>
      <c r="W10" s="49">
        <f t="shared" si="6"/>
        <v>0</v>
      </c>
      <c r="X10" s="51">
        <f>SUM(T10/2,P10/2,L10,D10,H10)</f>
        <v>1</v>
      </c>
      <c r="Y10" s="72"/>
      <c r="Z10" s="168">
        <f>SUM(F10,J10,R10,N10,V10)</f>
        <v>33</v>
      </c>
      <c r="AA10" s="74">
        <v>30</v>
      </c>
      <c r="AB10" s="205"/>
      <c r="AC10" s="206"/>
      <c r="AD10" s="55"/>
    </row>
    <row r="11" spans="2:30" ht="18">
      <c r="B11" s="142">
        <v>5</v>
      </c>
      <c r="C11" s="143" t="s">
        <v>25</v>
      </c>
      <c r="D11" s="135">
        <v>2</v>
      </c>
      <c r="E11" s="22"/>
      <c r="F11" s="23">
        <f t="shared" si="3"/>
        <v>66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si="9"/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 t="shared" ref="X11:Y26" si="10">SUM(T11/2,P11/2,L11,D11,H11)</f>
        <v>2</v>
      </c>
      <c r="Y11" s="72">
        <f>SUM(U11/2,Q11/2,M11,E11,I11)</f>
        <v>0</v>
      </c>
      <c r="Z11" s="168">
        <f>SUM(F11,J11,R11,N11,V11)</f>
        <v>66</v>
      </c>
      <c r="AA11" s="75">
        <v>60</v>
      </c>
      <c r="AB11" s="73">
        <f>SUM(G11,S11,K11,O11,W11)</f>
        <v>0</v>
      </c>
      <c r="AC11" s="75">
        <v>240</v>
      </c>
      <c r="AD11" s="55"/>
    </row>
    <row r="12" spans="2:30" ht="18">
      <c r="B12" s="142">
        <v>6</v>
      </c>
      <c r="C12" s="143" t="s">
        <v>26</v>
      </c>
      <c r="D12" s="135">
        <v>1</v>
      </c>
      <c r="E12" s="22"/>
      <c r="F12" s="23">
        <f t="shared" si="3"/>
        <v>33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si="10"/>
        <v>1</v>
      </c>
      <c r="Y12" s="72">
        <f>SUM(U12/2,Q12/2,M12,E12,I12)</f>
        <v>0</v>
      </c>
      <c r="Z12" s="168">
        <f t="shared" ref="Z12:Z37" si="11">SUM(F12,J12,R12,N12,V12)</f>
        <v>33</v>
      </c>
      <c r="AA12" s="76">
        <v>30</v>
      </c>
      <c r="AB12" s="73">
        <f>SUM(G12,S12,K12,O12,W12)</f>
        <v>0</v>
      </c>
      <c r="AC12" s="74">
        <v>180</v>
      </c>
      <c r="AD12" s="55"/>
    </row>
    <row r="13" spans="2:30" ht="18">
      <c r="B13" s="142">
        <v>7</v>
      </c>
      <c r="C13" s="143" t="s">
        <v>27</v>
      </c>
      <c r="D13" s="135">
        <v>1</v>
      </c>
      <c r="E13" s="22"/>
      <c r="F13" s="23">
        <f t="shared" si="3"/>
        <v>33</v>
      </c>
      <c r="G13" s="24">
        <f t="shared" si="0"/>
        <v>0</v>
      </c>
      <c r="H13" s="27">
        <v>1</v>
      </c>
      <c r="I13" s="22"/>
      <c r="J13" s="23">
        <f t="shared" si="4"/>
        <v>33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2</v>
      </c>
      <c r="Y13" s="72"/>
      <c r="Z13" s="168">
        <f t="shared" si="11"/>
        <v>66</v>
      </c>
      <c r="AA13" s="75">
        <v>60</v>
      </c>
      <c r="AB13" s="205"/>
      <c r="AC13" s="206"/>
      <c r="AD13" s="55"/>
    </row>
    <row r="14" spans="2:30" ht="18">
      <c r="B14" s="142">
        <v>8</v>
      </c>
      <c r="C14" s="143" t="s">
        <v>28</v>
      </c>
      <c r="D14" s="135">
        <v>1</v>
      </c>
      <c r="E14" s="22"/>
      <c r="F14" s="23">
        <f t="shared" si="3"/>
        <v>33</v>
      </c>
      <c r="G14" s="24">
        <f t="shared" si="0"/>
        <v>0</v>
      </c>
      <c r="H14" s="27"/>
      <c r="I14" s="22"/>
      <c r="J14" s="23">
        <f t="shared" si="4"/>
        <v>0</v>
      </c>
      <c r="K14" s="23">
        <f t="shared" si="4"/>
        <v>0</v>
      </c>
      <c r="L14" s="27"/>
      <c r="M14" s="22"/>
      <c r="N14" s="23">
        <f t="shared" si="9"/>
        <v>0</v>
      </c>
      <c r="O14" s="23">
        <f t="shared" si="9"/>
        <v>0</v>
      </c>
      <c r="P14" s="27"/>
      <c r="Q14" s="22"/>
      <c r="R14" s="48">
        <f t="shared" si="2"/>
        <v>0</v>
      </c>
      <c r="S14" s="48">
        <f t="shared" si="2"/>
        <v>0</v>
      </c>
      <c r="T14" s="27"/>
      <c r="U14" s="22"/>
      <c r="V14" s="48">
        <f t="shared" si="6"/>
        <v>0</v>
      </c>
      <c r="W14" s="48">
        <f t="shared" si="6"/>
        <v>0</v>
      </c>
      <c r="X14" s="51">
        <f t="shared" si="10"/>
        <v>1</v>
      </c>
      <c r="Y14" s="72">
        <f t="shared" si="10"/>
        <v>0</v>
      </c>
      <c r="Z14" s="168">
        <f t="shared" si="11"/>
        <v>33</v>
      </c>
      <c r="AA14" s="75">
        <v>30</v>
      </c>
      <c r="AB14" s="73">
        <f>SUM(G14,S14,K14,O14,W14)</f>
        <v>0</v>
      </c>
      <c r="AC14" s="76">
        <v>240</v>
      </c>
      <c r="AD14" s="55"/>
    </row>
    <row r="15" spans="2:30" ht="18">
      <c r="B15" s="142">
        <v>9</v>
      </c>
      <c r="C15" s="143" t="s">
        <v>29</v>
      </c>
      <c r="D15" s="135">
        <v>1</v>
      </c>
      <c r="E15" s="22"/>
      <c r="F15" s="23">
        <f t="shared" si="3"/>
        <v>33</v>
      </c>
      <c r="G15" s="24">
        <f t="shared" si="0"/>
        <v>0</v>
      </c>
      <c r="H15" s="27"/>
      <c r="I15" s="22"/>
      <c r="J15" s="23">
        <f t="shared" si="4"/>
        <v>0</v>
      </c>
      <c r="K15" s="24">
        <f t="shared" si="1"/>
        <v>0</v>
      </c>
      <c r="L15" s="27"/>
      <c r="M15" s="22"/>
      <c r="N15" s="23">
        <f t="shared" si="9"/>
        <v>0</v>
      </c>
      <c r="O15" s="24">
        <f t="shared" si="5"/>
        <v>0</v>
      </c>
      <c r="P15" s="27"/>
      <c r="Q15" s="22"/>
      <c r="R15" s="48">
        <f t="shared" si="2"/>
        <v>0</v>
      </c>
      <c r="S15" s="48">
        <f t="shared" si="2"/>
        <v>0</v>
      </c>
      <c r="T15" s="27"/>
      <c r="U15" s="22"/>
      <c r="V15" s="48">
        <f t="shared" si="6"/>
        <v>0</v>
      </c>
      <c r="W15" s="49">
        <f t="shared" si="6"/>
        <v>0</v>
      </c>
      <c r="X15" s="51">
        <f t="shared" si="10"/>
        <v>1</v>
      </c>
      <c r="Y15" s="72">
        <f t="shared" si="10"/>
        <v>0</v>
      </c>
      <c r="Z15" s="168">
        <f t="shared" si="11"/>
        <v>33</v>
      </c>
      <c r="AA15" s="75">
        <v>30</v>
      </c>
      <c r="AB15" s="73">
        <f t="shared" ref="AB15:AB19" si="12">SUM(G15,S15,K15,O15,W15)</f>
        <v>0</v>
      </c>
      <c r="AC15" s="75">
        <v>240</v>
      </c>
      <c r="AD15" s="55"/>
    </row>
    <row r="16" spans="2:30" ht="18">
      <c r="B16" s="142">
        <v>10</v>
      </c>
      <c r="C16" s="143" t="s">
        <v>30</v>
      </c>
      <c r="D16" s="135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168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1:30" ht="18">
      <c r="B17" s="142">
        <v>11</v>
      </c>
      <c r="C17" s="143" t="s">
        <v>31</v>
      </c>
      <c r="D17" s="135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168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1:30" ht="18">
      <c r="B18" s="142">
        <v>12</v>
      </c>
      <c r="C18" s="143" t="s">
        <v>32</v>
      </c>
      <c r="D18" s="135">
        <v>1</v>
      </c>
      <c r="E18" s="22">
        <v>1</v>
      </c>
      <c r="F18" s="23">
        <f t="shared" si="3"/>
        <v>33</v>
      </c>
      <c r="G18" s="24">
        <f t="shared" si="0"/>
        <v>33</v>
      </c>
      <c r="H18" s="27">
        <v>3</v>
      </c>
      <c r="I18" s="22">
        <v>1</v>
      </c>
      <c r="J18" s="23">
        <f t="shared" si="4"/>
        <v>99</v>
      </c>
      <c r="K18" s="24">
        <v>72</v>
      </c>
      <c r="L18" s="27">
        <v>3</v>
      </c>
      <c r="M18" s="22">
        <v>2</v>
      </c>
      <c r="N18" s="23">
        <f t="shared" si="9"/>
        <v>90</v>
      </c>
      <c r="O18" s="24">
        <v>62</v>
      </c>
      <c r="P18" s="27">
        <v>2</v>
      </c>
      <c r="Q18" s="22">
        <v>1</v>
      </c>
      <c r="R18" s="48">
        <f t="shared" si="2"/>
        <v>26</v>
      </c>
      <c r="S18" s="48">
        <v>17</v>
      </c>
      <c r="T18" s="27">
        <v>4</v>
      </c>
      <c r="U18" s="22">
        <v>3</v>
      </c>
      <c r="V18" s="48">
        <f t="shared" si="6"/>
        <v>52</v>
      </c>
      <c r="W18" s="49">
        <v>45</v>
      </c>
      <c r="X18" s="51">
        <f t="shared" si="10"/>
        <v>10</v>
      </c>
      <c r="Y18" s="72">
        <f t="shared" si="10"/>
        <v>6</v>
      </c>
      <c r="Z18" s="168">
        <f t="shared" si="11"/>
        <v>300</v>
      </c>
      <c r="AA18" s="75">
        <v>300</v>
      </c>
      <c r="AB18" s="73">
        <f t="shared" si="12"/>
        <v>229</v>
      </c>
      <c r="AC18" s="74">
        <v>180</v>
      </c>
      <c r="AD18" s="55"/>
    </row>
    <row r="19" spans="1:30" ht="18">
      <c r="B19" s="142">
        <v>13</v>
      </c>
      <c r="C19" s="143" t="s">
        <v>33</v>
      </c>
      <c r="D19" s="135">
        <v>1</v>
      </c>
      <c r="E19" s="22"/>
      <c r="F19" s="23">
        <f t="shared" si="3"/>
        <v>33</v>
      </c>
      <c r="G19" s="24">
        <f t="shared" si="0"/>
        <v>0</v>
      </c>
      <c r="H19" s="27"/>
      <c r="I19" s="22">
        <v>2</v>
      </c>
      <c r="J19" s="23">
        <f t="shared" si="4"/>
        <v>0</v>
      </c>
      <c r="K19" s="24">
        <v>60</v>
      </c>
      <c r="L19" s="27"/>
      <c r="M19" s="22">
        <v>2</v>
      </c>
      <c r="N19" s="23">
        <f t="shared" si="9"/>
        <v>0</v>
      </c>
      <c r="O19" s="24">
        <v>60</v>
      </c>
      <c r="P19" s="27"/>
      <c r="Q19" s="22">
        <v>2</v>
      </c>
      <c r="R19" s="48">
        <f t="shared" si="2"/>
        <v>0</v>
      </c>
      <c r="S19" s="48">
        <v>52</v>
      </c>
      <c r="T19" s="27"/>
      <c r="U19" s="22">
        <v>6</v>
      </c>
      <c r="V19" s="48">
        <f t="shared" si="6"/>
        <v>0</v>
      </c>
      <c r="W19" s="49">
        <v>52</v>
      </c>
      <c r="X19" s="51">
        <f t="shared" si="10"/>
        <v>1</v>
      </c>
      <c r="Y19" s="72">
        <f t="shared" si="10"/>
        <v>8</v>
      </c>
      <c r="Z19" s="168">
        <f t="shared" si="11"/>
        <v>33</v>
      </c>
      <c r="AA19" s="75">
        <v>30</v>
      </c>
      <c r="AB19" s="73">
        <f t="shared" si="12"/>
        <v>224</v>
      </c>
      <c r="AC19" s="75">
        <v>180</v>
      </c>
      <c r="AD19" s="55"/>
    </row>
    <row r="20" spans="1:30" ht="18">
      <c r="B20" s="142">
        <v>14</v>
      </c>
      <c r="C20" s="143" t="s">
        <v>34</v>
      </c>
      <c r="D20" s="135">
        <v>3</v>
      </c>
      <c r="E20" s="22"/>
      <c r="F20" s="23">
        <f t="shared" si="3"/>
        <v>99</v>
      </c>
      <c r="G20" s="24">
        <f t="shared" si="0"/>
        <v>0</v>
      </c>
      <c r="H20" s="27">
        <v>3</v>
      </c>
      <c r="I20" s="22"/>
      <c r="J20" s="23">
        <f t="shared" si="4"/>
        <v>99</v>
      </c>
      <c r="K20" s="24">
        <f t="shared" si="1"/>
        <v>0</v>
      </c>
      <c r="L20" s="27">
        <v>3</v>
      </c>
      <c r="M20" s="22"/>
      <c r="N20" s="23">
        <f t="shared" si="9"/>
        <v>90</v>
      </c>
      <c r="O20" s="24">
        <f t="shared" si="5"/>
        <v>0</v>
      </c>
      <c r="P20" s="27">
        <v>3</v>
      </c>
      <c r="Q20" s="22"/>
      <c r="R20" s="48">
        <f t="shared" si="2"/>
        <v>39</v>
      </c>
      <c r="S20" s="48">
        <f t="shared" si="2"/>
        <v>0</v>
      </c>
      <c r="T20" s="27">
        <v>3</v>
      </c>
      <c r="U20" s="22"/>
      <c r="V20" s="48">
        <f t="shared" si="6"/>
        <v>39</v>
      </c>
      <c r="W20" s="49">
        <f t="shared" si="6"/>
        <v>0</v>
      </c>
      <c r="X20" s="51">
        <f t="shared" si="10"/>
        <v>12</v>
      </c>
      <c r="Y20" s="72"/>
      <c r="Z20" s="168">
        <f t="shared" si="11"/>
        <v>366</v>
      </c>
      <c r="AA20" s="75">
        <v>360</v>
      </c>
      <c r="AB20" s="188"/>
      <c r="AC20" s="189"/>
      <c r="AD20" s="55"/>
    </row>
    <row r="21" spans="1:30" ht="18">
      <c r="B21" s="142">
        <v>15</v>
      </c>
      <c r="C21" s="143" t="s">
        <v>35</v>
      </c>
      <c r="D21" s="135">
        <v>1</v>
      </c>
      <c r="E21" s="22"/>
      <c r="F21" s="23">
        <f t="shared" si="3"/>
        <v>33</v>
      </c>
      <c r="G21" s="24">
        <f t="shared" si="0"/>
        <v>0</v>
      </c>
      <c r="H21" s="27"/>
      <c r="I21" s="22"/>
      <c r="J21" s="23">
        <f t="shared" si="4"/>
        <v>0</v>
      </c>
      <c r="K21" s="24">
        <f t="shared" si="1"/>
        <v>0</v>
      </c>
      <c r="L21" s="27"/>
      <c r="M21" s="22"/>
      <c r="N21" s="23">
        <f t="shared" si="9"/>
        <v>0</v>
      </c>
      <c r="O21" s="24">
        <f t="shared" si="5"/>
        <v>0</v>
      </c>
      <c r="P21" s="27"/>
      <c r="Q21" s="22"/>
      <c r="R21" s="48">
        <f t="shared" si="2"/>
        <v>0</v>
      </c>
      <c r="S21" s="48">
        <f t="shared" si="2"/>
        <v>0</v>
      </c>
      <c r="T21" s="27"/>
      <c r="U21" s="22"/>
      <c r="V21" s="48">
        <f t="shared" si="6"/>
        <v>0</v>
      </c>
      <c r="W21" s="49">
        <f t="shared" si="6"/>
        <v>0</v>
      </c>
      <c r="X21" s="51">
        <f t="shared" si="10"/>
        <v>1</v>
      </c>
      <c r="Y21" s="72"/>
      <c r="Z21" s="168">
        <f t="shared" si="11"/>
        <v>33</v>
      </c>
      <c r="AA21" s="75">
        <v>30</v>
      </c>
      <c r="AB21" s="190"/>
      <c r="AC21" s="191"/>
      <c r="AD21" s="55"/>
    </row>
    <row r="22" spans="1:30" ht="18.75" thickBot="1">
      <c r="B22" s="144">
        <v>16</v>
      </c>
      <c r="C22" s="145" t="s">
        <v>36</v>
      </c>
      <c r="D22" s="136">
        <v>1</v>
      </c>
      <c r="E22" s="109"/>
      <c r="F22" s="41">
        <f t="shared" si="3"/>
        <v>33</v>
      </c>
      <c r="G22" s="42">
        <f t="shared" si="0"/>
        <v>0</v>
      </c>
      <c r="H22" s="108">
        <v>1</v>
      </c>
      <c r="I22" s="109"/>
      <c r="J22" s="41">
        <f t="shared" si="4"/>
        <v>33</v>
      </c>
      <c r="K22" s="42">
        <f t="shared" si="1"/>
        <v>0</v>
      </c>
      <c r="L22" s="108">
        <v>1</v>
      </c>
      <c r="M22" s="109"/>
      <c r="N22" s="41">
        <f t="shared" si="9"/>
        <v>30</v>
      </c>
      <c r="O22" s="42">
        <f t="shared" si="5"/>
        <v>0</v>
      </c>
      <c r="P22" s="108">
        <v>1</v>
      </c>
      <c r="Q22" s="109"/>
      <c r="R22" s="110">
        <f t="shared" si="2"/>
        <v>13</v>
      </c>
      <c r="S22" s="110">
        <f t="shared" si="2"/>
        <v>0</v>
      </c>
      <c r="T22" s="108">
        <v>1</v>
      </c>
      <c r="U22" s="109"/>
      <c r="V22" s="110">
        <f t="shared" si="6"/>
        <v>13</v>
      </c>
      <c r="W22" s="111">
        <f t="shared" si="6"/>
        <v>0</v>
      </c>
      <c r="X22" s="112">
        <f t="shared" si="10"/>
        <v>4</v>
      </c>
      <c r="Y22" s="113"/>
      <c r="Z22" s="168">
        <f t="shared" si="11"/>
        <v>122</v>
      </c>
      <c r="AA22" s="74">
        <v>120</v>
      </c>
      <c r="AB22" s="190"/>
      <c r="AC22" s="191"/>
      <c r="AD22" s="55"/>
    </row>
    <row r="23" spans="1:30" ht="18.75" thickBot="1">
      <c r="A23" s="214" t="s">
        <v>81</v>
      </c>
      <c r="B23" s="150">
        <v>17</v>
      </c>
      <c r="C23" s="141" t="s">
        <v>65</v>
      </c>
      <c r="D23" s="137">
        <v>1</v>
      </c>
      <c r="E23" s="116"/>
      <c r="F23" s="117">
        <f t="shared" si="3"/>
        <v>33</v>
      </c>
      <c r="G23" s="118">
        <f t="shared" si="0"/>
        <v>0</v>
      </c>
      <c r="H23" s="115"/>
      <c r="I23" s="116"/>
      <c r="J23" s="117">
        <f>H23*30</f>
        <v>0</v>
      </c>
      <c r="K23" s="118">
        <f>I23*30</f>
        <v>0</v>
      </c>
      <c r="L23" s="115"/>
      <c r="M23" s="116"/>
      <c r="N23" s="117">
        <f t="shared" si="9"/>
        <v>0</v>
      </c>
      <c r="O23" s="118">
        <f t="shared" si="5"/>
        <v>0</v>
      </c>
      <c r="P23" s="115"/>
      <c r="Q23" s="116"/>
      <c r="R23" s="117">
        <f t="shared" ref="R23:S38" si="13">P23*13</f>
        <v>0</v>
      </c>
      <c r="S23" s="117">
        <f t="shared" si="13"/>
        <v>0</v>
      </c>
      <c r="T23" s="115"/>
      <c r="U23" s="116"/>
      <c r="V23" s="117">
        <f t="shared" si="6"/>
        <v>0</v>
      </c>
      <c r="W23" s="118">
        <f t="shared" si="6"/>
        <v>0</v>
      </c>
      <c r="X23" s="119">
        <f t="shared" si="10"/>
        <v>1</v>
      </c>
      <c r="Y23" s="120"/>
      <c r="Z23" s="121">
        <f t="shared" si="11"/>
        <v>33</v>
      </c>
      <c r="AA23" s="207" t="s">
        <v>72</v>
      </c>
      <c r="AB23" s="210"/>
      <c r="AC23" s="211"/>
      <c r="AD23" s="55"/>
    </row>
    <row r="24" spans="1:30" ht="19.5" thickTop="1" thickBot="1">
      <c r="A24" s="215"/>
      <c r="B24" s="151">
        <v>18</v>
      </c>
      <c r="C24" s="146" t="s">
        <v>66</v>
      </c>
      <c r="D24" s="134"/>
      <c r="E24" s="22"/>
      <c r="F24" s="23">
        <f t="shared" si="3"/>
        <v>0</v>
      </c>
      <c r="G24" s="24">
        <f t="shared" si="0"/>
        <v>0</v>
      </c>
      <c r="H24" s="21"/>
      <c r="I24" s="22"/>
      <c r="J24" s="23">
        <f t="shared" ref="J24:K38" si="14">H24*30</f>
        <v>0</v>
      </c>
      <c r="K24" s="24">
        <f t="shared" si="14"/>
        <v>0</v>
      </c>
      <c r="L24" s="21">
        <v>2</v>
      </c>
      <c r="M24" s="22"/>
      <c r="N24" s="23">
        <f t="shared" si="9"/>
        <v>60</v>
      </c>
      <c r="O24" s="24">
        <f t="shared" si="5"/>
        <v>0</v>
      </c>
      <c r="P24" s="21"/>
      <c r="Q24" s="22"/>
      <c r="R24" s="48">
        <f t="shared" si="13"/>
        <v>0</v>
      </c>
      <c r="S24" s="48">
        <f t="shared" si="13"/>
        <v>0</v>
      </c>
      <c r="T24" s="21"/>
      <c r="U24" s="22"/>
      <c r="V24" s="48">
        <f t="shared" ref="V24:W38" si="15">T24*13</f>
        <v>0</v>
      </c>
      <c r="W24" s="49">
        <f t="shared" si="15"/>
        <v>0</v>
      </c>
      <c r="X24" s="51">
        <f t="shared" si="10"/>
        <v>2</v>
      </c>
      <c r="Y24" s="80"/>
      <c r="Z24" s="79">
        <f t="shared" si="11"/>
        <v>60</v>
      </c>
      <c r="AA24" s="208"/>
      <c r="AB24" s="212"/>
      <c r="AC24" s="213"/>
      <c r="AD24" s="55"/>
    </row>
    <row r="25" spans="1:30" ht="19.5" thickTop="1" thickBot="1">
      <c r="A25" s="215"/>
      <c r="B25" s="151">
        <v>19</v>
      </c>
      <c r="C25" s="146" t="s">
        <v>67</v>
      </c>
      <c r="D25" s="134"/>
      <c r="E25" s="22"/>
      <c r="F25" s="23">
        <f t="shared" si="3"/>
        <v>0</v>
      </c>
      <c r="G25" s="24">
        <f t="shared" si="0"/>
        <v>0</v>
      </c>
      <c r="H25" s="21"/>
      <c r="I25" s="22"/>
      <c r="J25" s="23">
        <f t="shared" si="14"/>
        <v>0</v>
      </c>
      <c r="K25" s="24">
        <f t="shared" si="14"/>
        <v>0</v>
      </c>
      <c r="L25" s="21">
        <v>2</v>
      </c>
      <c r="M25" s="22"/>
      <c r="N25" s="23">
        <f t="shared" si="9"/>
        <v>60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si="15"/>
        <v>0</v>
      </c>
      <c r="W25" s="49">
        <f t="shared" si="15"/>
        <v>0</v>
      </c>
      <c r="X25" s="51">
        <f t="shared" si="10"/>
        <v>2</v>
      </c>
      <c r="Y25" s="80"/>
      <c r="Z25" s="79">
        <f t="shared" si="11"/>
        <v>60</v>
      </c>
      <c r="AA25" s="208"/>
      <c r="AB25" s="212"/>
      <c r="AC25" s="213"/>
      <c r="AD25" s="55"/>
    </row>
    <row r="26" spans="1:30" ht="30" thickTop="1" thickBot="1">
      <c r="A26" s="215"/>
      <c r="B26" s="151">
        <v>20</v>
      </c>
      <c r="C26" s="146" t="s">
        <v>68</v>
      </c>
      <c r="D26" s="134"/>
      <c r="E26" s="22"/>
      <c r="F26" s="23">
        <f t="shared" si="3"/>
        <v>0</v>
      </c>
      <c r="G26" s="24">
        <f t="shared" si="0"/>
        <v>0</v>
      </c>
      <c r="H26" s="21">
        <v>1</v>
      </c>
      <c r="I26" s="22"/>
      <c r="J26" s="23">
        <f t="shared" si="14"/>
        <v>30</v>
      </c>
      <c r="K26" s="24">
        <f t="shared" si="14"/>
        <v>0</v>
      </c>
      <c r="L26" s="21"/>
      <c r="M26" s="22"/>
      <c r="N26" s="23">
        <f t="shared" si="9"/>
        <v>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5"/>
        <v>0</v>
      </c>
      <c r="W26" s="49">
        <f t="shared" si="15"/>
        <v>0</v>
      </c>
      <c r="X26" s="51">
        <f t="shared" si="10"/>
        <v>1</v>
      </c>
      <c r="Y26" s="80"/>
      <c r="Z26" s="79">
        <f t="shared" si="11"/>
        <v>30</v>
      </c>
      <c r="AA26" s="208"/>
      <c r="AB26" s="212"/>
      <c r="AC26" s="213"/>
      <c r="AD26" s="55"/>
    </row>
    <row r="27" spans="1:30" ht="19.5" thickTop="1" thickBot="1">
      <c r="A27" s="215"/>
      <c r="B27" s="151">
        <v>21</v>
      </c>
      <c r="C27" s="146" t="s">
        <v>39</v>
      </c>
      <c r="D27" s="134">
        <v>3</v>
      </c>
      <c r="E27" s="22"/>
      <c r="F27" s="23">
        <f t="shared" si="3"/>
        <v>99</v>
      </c>
      <c r="G27" s="24">
        <f t="shared" si="0"/>
        <v>0</v>
      </c>
      <c r="H27" s="21">
        <v>1</v>
      </c>
      <c r="I27" s="22"/>
      <c r="J27" s="23">
        <f t="shared" si="14"/>
        <v>30</v>
      </c>
      <c r="K27" s="24">
        <f t="shared" si="14"/>
        <v>0</v>
      </c>
      <c r="L27" s="21"/>
      <c r="M27" s="22"/>
      <c r="N27" s="23">
        <f t="shared" si="9"/>
        <v>0</v>
      </c>
      <c r="O27" s="24">
        <f t="shared" si="5"/>
        <v>0</v>
      </c>
      <c r="P27" s="21"/>
      <c r="Q27" s="22"/>
      <c r="R27" s="48">
        <f t="shared" si="13"/>
        <v>0</v>
      </c>
      <c r="S27" s="48">
        <f t="shared" si="13"/>
        <v>0</v>
      </c>
      <c r="T27" s="21"/>
      <c r="U27" s="22"/>
      <c r="V27" s="48">
        <f t="shared" si="15"/>
        <v>0</v>
      </c>
      <c r="W27" s="49">
        <f t="shared" si="15"/>
        <v>0</v>
      </c>
      <c r="X27" s="51">
        <f t="shared" ref="X27:X38" si="16">SUM(T27/2,P27/2,L27,D27,H27)</f>
        <v>4</v>
      </c>
      <c r="Y27" s="80"/>
      <c r="Z27" s="79">
        <f t="shared" si="11"/>
        <v>129</v>
      </c>
      <c r="AA27" s="208"/>
      <c r="AB27" s="212"/>
      <c r="AC27" s="213"/>
      <c r="AD27" s="55"/>
    </row>
    <row r="28" spans="1:30" ht="19.5" thickTop="1" thickBot="1">
      <c r="A28" s="215"/>
      <c r="B28" s="151">
        <v>22</v>
      </c>
      <c r="C28" s="146" t="s">
        <v>37</v>
      </c>
      <c r="D28" s="134">
        <v>2</v>
      </c>
      <c r="E28" s="22"/>
      <c r="F28" s="23">
        <f t="shared" si="3"/>
        <v>66</v>
      </c>
      <c r="G28" s="24">
        <f t="shared" si="0"/>
        <v>0</v>
      </c>
      <c r="H28" s="21">
        <v>2</v>
      </c>
      <c r="I28" s="22"/>
      <c r="J28" s="23">
        <f t="shared" si="14"/>
        <v>60</v>
      </c>
      <c r="K28" s="24">
        <f t="shared" si="14"/>
        <v>0</v>
      </c>
      <c r="L28" s="21"/>
      <c r="M28" s="22"/>
      <c r="N28" s="23">
        <f t="shared" si="9"/>
        <v>0</v>
      </c>
      <c r="O28" s="24">
        <f t="shared" si="5"/>
        <v>0</v>
      </c>
      <c r="P28" s="21"/>
      <c r="Q28" s="22"/>
      <c r="R28" s="48">
        <f t="shared" si="13"/>
        <v>0</v>
      </c>
      <c r="S28" s="48">
        <f t="shared" si="13"/>
        <v>0</v>
      </c>
      <c r="T28" s="21"/>
      <c r="U28" s="22"/>
      <c r="V28" s="48">
        <f t="shared" si="15"/>
        <v>0</v>
      </c>
      <c r="W28" s="49">
        <f t="shared" si="15"/>
        <v>0</v>
      </c>
      <c r="X28" s="51">
        <f t="shared" si="16"/>
        <v>4</v>
      </c>
      <c r="Y28" s="80"/>
      <c r="Z28" s="79">
        <f t="shared" si="11"/>
        <v>126</v>
      </c>
      <c r="AA28" s="208"/>
      <c r="AB28" s="212"/>
      <c r="AC28" s="213"/>
      <c r="AD28" s="55"/>
    </row>
    <row r="29" spans="1:30" ht="19.5" thickTop="1" thickBot="1">
      <c r="A29" s="215"/>
      <c r="B29" s="151">
        <v>23</v>
      </c>
      <c r="C29" s="146" t="s">
        <v>69</v>
      </c>
      <c r="D29" s="134">
        <v>1</v>
      </c>
      <c r="E29" s="22"/>
      <c r="F29" s="23">
        <f t="shared" si="3"/>
        <v>33</v>
      </c>
      <c r="G29" s="24">
        <f t="shared" si="0"/>
        <v>0</v>
      </c>
      <c r="H29" s="21">
        <v>3</v>
      </c>
      <c r="I29" s="22"/>
      <c r="J29" s="23">
        <f t="shared" si="14"/>
        <v>90</v>
      </c>
      <c r="K29" s="24">
        <f t="shared" si="14"/>
        <v>0</v>
      </c>
      <c r="L29" s="21"/>
      <c r="M29" s="22"/>
      <c r="N29" s="23">
        <f t="shared" si="9"/>
        <v>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5"/>
        <v>0</v>
      </c>
      <c r="W29" s="49">
        <f t="shared" si="15"/>
        <v>0</v>
      </c>
      <c r="X29" s="51">
        <f t="shared" si="16"/>
        <v>4</v>
      </c>
      <c r="Y29" s="80"/>
      <c r="Z29" s="79">
        <f t="shared" si="11"/>
        <v>123</v>
      </c>
      <c r="AA29" s="208"/>
      <c r="AB29" s="212"/>
      <c r="AC29" s="213"/>
      <c r="AD29" s="55"/>
    </row>
    <row r="30" spans="1:30" ht="19.5" thickTop="1" thickBot="1">
      <c r="A30" s="215"/>
      <c r="B30" s="151">
        <v>24</v>
      </c>
      <c r="C30" s="146" t="s">
        <v>41</v>
      </c>
      <c r="D30" s="134"/>
      <c r="E30" s="22"/>
      <c r="F30" s="23">
        <f t="shared" si="3"/>
        <v>0</v>
      </c>
      <c r="G30" s="24">
        <f t="shared" si="0"/>
        <v>0</v>
      </c>
      <c r="H30" s="21"/>
      <c r="I30" s="22"/>
      <c r="J30" s="23">
        <f t="shared" si="14"/>
        <v>0</v>
      </c>
      <c r="K30" s="24">
        <f t="shared" si="14"/>
        <v>0</v>
      </c>
      <c r="L30" s="21">
        <v>2</v>
      </c>
      <c r="M30" s="22"/>
      <c r="N30" s="23">
        <f t="shared" si="9"/>
        <v>60</v>
      </c>
      <c r="O30" s="24">
        <f t="shared" si="5"/>
        <v>0</v>
      </c>
      <c r="P30" s="21">
        <v>4</v>
      </c>
      <c r="Q30" s="22"/>
      <c r="R30" s="48">
        <f t="shared" si="13"/>
        <v>52</v>
      </c>
      <c r="S30" s="48">
        <f t="shared" si="13"/>
        <v>0</v>
      </c>
      <c r="T30" s="21"/>
      <c r="U30" s="22"/>
      <c r="V30" s="48">
        <f t="shared" si="15"/>
        <v>0</v>
      </c>
      <c r="W30" s="49">
        <f t="shared" si="15"/>
        <v>0</v>
      </c>
      <c r="X30" s="51">
        <f t="shared" si="16"/>
        <v>4</v>
      </c>
      <c r="Y30" s="80"/>
      <c r="Z30" s="79">
        <f t="shared" si="11"/>
        <v>112</v>
      </c>
      <c r="AA30" s="208"/>
      <c r="AB30" s="212"/>
      <c r="AC30" s="213"/>
      <c r="AD30" s="55"/>
    </row>
    <row r="31" spans="1:30" ht="19.5" thickTop="1" thickBot="1">
      <c r="A31" s="216"/>
      <c r="B31" s="152">
        <v>25</v>
      </c>
      <c r="C31" s="147" t="s">
        <v>42</v>
      </c>
      <c r="D31" s="138"/>
      <c r="E31" s="124"/>
      <c r="F31" s="125">
        <f t="shared" si="3"/>
        <v>0</v>
      </c>
      <c r="G31" s="126">
        <f t="shared" si="0"/>
        <v>0</v>
      </c>
      <c r="H31" s="123"/>
      <c r="I31" s="124"/>
      <c r="J31" s="125">
        <f t="shared" si="14"/>
        <v>0</v>
      </c>
      <c r="K31" s="126">
        <f t="shared" si="14"/>
        <v>0</v>
      </c>
      <c r="L31" s="123">
        <v>2</v>
      </c>
      <c r="M31" s="124"/>
      <c r="N31" s="125">
        <f t="shared" si="9"/>
        <v>60</v>
      </c>
      <c r="O31" s="126">
        <f t="shared" si="5"/>
        <v>0</v>
      </c>
      <c r="P31" s="123">
        <v>2</v>
      </c>
      <c r="Q31" s="124"/>
      <c r="R31" s="127">
        <f t="shared" si="13"/>
        <v>26</v>
      </c>
      <c r="S31" s="127">
        <f t="shared" si="13"/>
        <v>0</v>
      </c>
      <c r="T31" s="123"/>
      <c r="U31" s="124"/>
      <c r="V31" s="127">
        <f t="shared" si="15"/>
        <v>0</v>
      </c>
      <c r="W31" s="128">
        <f t="shared" si="15"/>
        <v>0</v>
      </c>
      <c r="X31" s="129">
        <f t="shared" si="16"/>
        <v>3</v>
      </c>
      <c r="Y31" s="130"/>
      <c r="Z31" s="131">
        <f t="shared" si="11"/>
        <v>86</v>
      </c>
      <c r="AA31" s="209"/>
      <c r="AB31" s="212"/>
      <c r="AC31" s="213"/>
      <c r="AD31" s="55"/>
    </row>
    <row r="32" spans="1:30" ht="29.25" customHeight="1" thickBot="1">
      <c r="A32" s="214" t="s">
        <v>82</v>
      </c>
      <c r="B32" s="151">
        <v>26</v>
      </c>
      <c r="C32" s="146" t="s">
        <v>70</v>
      </c>
      <c r="D32" s="134">
        <v>1</v>
      </c>
      <c r="E32" s="22"/>
      <c r="F32" s="48">
        <f t="shared" si="3"/>
        <v>33</v>
      </c>
      <c r="G32" s="49">
        <f t="shared" si="0"/>
        <v>0</v>
      </c>
      <c r="H32" s="21">
        <v>1</v>
      </c>
      <c r="I32" s="22"/>
      <c r="J32" s="48">
        <f t="shared" si="14"/>
        <v>30</v>
      </c>
      <c r="K32" s="49">
        <f t="shared" si="14"/>
        <v>0</v>
      </c>
      <c r="L32" s="21"/>
      <c r="M32" s="22"/>
      <c r="N32" s="48">
        <f t="shared" si="9"/>
        <v>0</v>
      </c>
      <c r="O32" s="49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5"/>
        <v>0</v>
      </c>
      <c r="W32" s="49">
        <f t="shared" si="15"/>
        <v>0</v>
      </c>
      <c r="X32" s="51">
        <f t="shared" si="16"/>
        <v>2</v>
      </c>
      <c r="Y32" s="80"/>
      <c r="Z32" s="132">
        <f t="shared" si="11"/>
        <v>63</v>
      </c>
      <c r="AA32" s="207" t="s">
        <v>77</v>
      </c>
      <c r="AB32" s="212"/>
      <c r="AC32" s="213"/>
      <c r="AD32" s="55"/>
    </row>
    <row r="33" spans="1:30" ht="19.5" thickTop="1" thickBot="1">
      <c r="A33" s="215"/>
      <c r="B33" s="152">
        <v>27</v>
      </c>
      <c r="C33" s="146" t="s">
        <v>71</v>
      </c>
      <c r="D33" s="134">
        <v>2</v>
      </c>
      <c r="E33" s="22"/>
      <c r="F33" s="23">
        <f t="shared" si="3"/>
        <v>66</v>
      </c>
      <c r="G33" s="24">
        <f t="shared" si="0"/>
        <v>0</v>
      </c>
      <c r="H33" s="21">
        <v>3</v>
      </c>
      <c r="I33" s="22"/>
      <c r="J33" s="23">
        <f t="shared" si="14"/>
        <v>90</v>
      </c>
      <c r="K33" s="24">
        <f t="shared" si="14"/>
        <v>0</v>
      </c>
      <c r="L33" s="21"/>
      <c r="M33" s="22"/>
      <c r="N33" s="23">
        <f t="shared" si="9"/>
        <v>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5"/>
        <v>0</v>
      </c>
      <c r="W33" s="49">
        <f t="shared" si="15"/>
        <v>0</v>
      </c>
      <c r="X33" s="51">
        <f t="shared" si="16"/>
        <v>5</v>
      </c>
      <c r="Y33" s="80"/>
      <c r="Z33" s="79">
        <f t="shared" si="11"/>
        <v>156</v>
      </c>
      <c r="AA33" s="208"/>
      <c r="AB33" s="212"/>
      <c r="AC33" s="213"/>
      <c r="AD33" s="55"/>
    </row>
    <row r="34" spans="1:30" ht="30" thickTop="1" thickBot="1">
      <c r="A34" s="215"/>
      <c r="B34" s="151">
        <v>28</v>
      </c>
      <c r="C34" s="146" t="s">
        <v>73</v>
      </c>
      <c r="D34" s="134"/>
      <c r="E34" s="22"/>
      <c r="F34" s="23">
        <f t="shared" si="3"/>
        <v>0</v>
      </c>
      <c r="G34" s="24">
        <f t="shared" si="0"/>
        <v>0</v>
      </c>
      <c r="H34" s="21">
        <v>2</v>
      </c>
      <c r="I34" s="22"/>
      <c r="J34" s="23">
        <f t="shared" si="14"/>
        <v>60</v>
      </c>
      <c r="K34" s="24">
        <f t="shared" si="14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/>
      <c r="Q34" s="22"/>
      <c r="R34" s="48">
        <f t="shared" si="13"/>
        <v>0</v>
      </c>
      <c r="S34" s="48">
        <f t="shared" si="13"/>
        <v>0</v>
      </c>
      <c r="T34" s="21"/>
      <c r="U34" s="22"/>
      <c r="V34" s="48">
        <f t="shared" si="15"/>
        <v>0</v>
      </c>
      <c r="W34" s="49">
        <f t="shared" si="15"/>
        <v>0</v>
      </c>
      <c r="X34" s="51">
        <f t="shared" si="16"/>
        <v>4</v>
      </c>
      <c r="Y34" s="80"/>
      <c r="Z34" s="79">
        <f t="shared" si="11"/>
        <v>120</v>
      </c>
      <c r="AA34" s="208"/>
      <c r="AB34" s="212"/>
      <c r="AC34" s="213"/>
      <c r="AD34" s="55"/>
    </row>
    <row r="35" spans="1:30" ht="19.5" thickTop="1" thickBot="1">
      <c r="A35" s="215"/>
      <c r="B35" s="152">
        <v>29</v>
      </c>
      <c r="C35" s="146" t="s">
        <v>74</v>
      </c>
      <c r="D35" s="134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14"/>
        <v>0</v>
      </c>
      <c r="K35" s="24">
        <f t="shared" si="14"/>
        <v>0</v>
      </c>
      <c r="L35" s="21">
        <v>2</v>
      </c>
      <c r="M35" s="22"/>
      <c r="N35" s="23">
        <f t="shared" si="9"/>
        <v>60</v>
      </c>
      <c r="O35" s="24">
        <f t="shared" si="5"/>
        <v>0</v>
      </c>
      <c r="P35" s="21">
        <v>4</v>
      </c>
      <c r="Q35" s="22"/>
      <c r="R35" s="48">
        <f>P35*15</f>
        <v>60</v>
      </c>
      <c r="S35" s="48">
        <f t="shared" si="13"/>
        <v>0</v>
      </c>
      <c r="T35" s="21"/>
      <c r="U35" s="22"/>
      <c r="V35" s="48">
        <f t="shared" si="15"/>
        <v>0</v>
      </c>
      <c r="W35" s="49">
        <f t="shared" si="15"/>
        <v>0</v>
      </c>
      <c r="X35" s="51">
        <f t="shared" si="16"/>
        <v>4</v>
      </c>
      <c r="Y35" s="80"/>
      <c r="Z35" s="79">
        <f t="shared" si="11"/>
        <v>120</v>
      </c>
      <c r="AA35" s="208"/>
      <c r="AB35" s="212"/>
      <c r="AC35" s="213"/>
      <c r="AD35" s="55"/>
    </row>
    <row r="36" spans="1:30" ht="19.5" thickTop="1" thickBot="1">
      <c r="A36" s="215"/>
      <c r="B36" s="151">
        <v>30</v>
      </c>
      <c r="C36" s="146" t="s">
        <v>75</v>
      </c>
      <c r="D36" s="134"/>
      <c r="E36" s="22"/>
      <c r="F36" s="23">
        <f t="shared" si="3"/>
        <v>0</v>
      </c>
      <c r="G36" s="24">
        <f t="shared" si="0"/>
        <v>0</v>
      </c>
      <c r="H36" s="21"/>
      <c r="I36" s="22"/>
      <c r="J36" s="23">
        <f t="shared" si="14"/>
        <v>0</v>
      </c>
      <c r="K36" s="24">
        <f t="shared" si="14"/>
        <v>0</v>
      </c>
      <c r="L36" s="21">
        <v>2</v>
      </c>
      <c r="M36" s="22"/>
      <c r="N36" s="23">
        <f t="shared" si="9"/>
        <v>60</v>
      </c>
      <c r="O36" s="24">
        <f t="shared" si="5"/>
        <v>0</v>
      </c>
      <c r="P36" s="21">
        <v>6</v>
      </c>
      <c r="Q36" s="22"/>
      <c r="R36" s="48">
        <f>P36*15</f>
        <v>90</v>
      </c>
      <c r="S36" s="48">
        <f t="shared" si="13"/>
        <v>0</v>
      </c>
      <c r="T36" s="21"/>
      <c r="U36" s="22"/>
      <c r="V36" s="48">
        <f t="shared" si="15"/>
        <v>0</v>
      </c>
      <c r="W36" s="49">
        <f t="shared" si="15"/>
        <v>0</v>
      </c>
      <c r="X36" s="51">
        <f t="shared" si="16"/>
        <v>5</v>
      </c>
      <c r="Y36" s="80"/>
      <c r="Z36" s="79">
        <f t="shared" si="11"/>
        <v>150</v>
      </c>
      <c r="AA36" s="208"/>
      <c r="AB36" s="212"/>
      <c r="AC36" s="213"/>
      <c r="AD36" s="55"/>
    </row>
    <row r="37" spans="1:30" ht="19.5" thickTop="1" thickBot="1">
      <c r="A37" s="216"/>
      <c r="B37" s="151">
        <v>31</v>
      </c>
      <c r="C37" s="148" t="s">
        <v>76</v>
      </c>
      <c r="D37" s="139"/>
      <c r="E37" s="109"/>
      <c r="F37" s="23">
        <f t="shared" si="3"/>
        <v>0</v>
      </c>
      <c r="G37" s="24">
        <f t="shared" si="0"/>
        <v>0</v>
      </c>
      <c r="H37" s="133">
        <v>5</v>
      </c>
      <c r="I37" s="109"/>
      <c r="J37" s="23">
        <f t="shared" si="14"/>
        <v>150</v>
      </c>
      <c r="K37" s="24">
        <f t="shared" si="14"/>
        <v>0</v>
      </c>
      <c r="L37" s="133"/>
      <c r="M37" s="109"/>
      <c r="N37" s="23">
        <f t="shared" si="9"/>
        <v>0</v>
      </c>
      <c r="O37" s="24">
        <f t="shared" si="5"/>
        <v>0</v>
      </c>
      <c r="P37" s="133"/>
      <c r="Q37" s="109"/>
      <c r="R37" s="48">
        <f t="shared" si="13"/>
        <v>0</v>
      </c>
      <c r="S37" s="48">
        <f t="shared" si="13"/>
        <v>0</v>
      </c>
      <c r="T37" s="133"/>
      <c r="U37" s="109"/>
      <c r="V37" s="48">
        <f t="shared" si="15"/>
        <v>0</v>
      </c>
      <c r="W37" s="49">
        <f t="shared" si="15"/>
        <v>0</v>
      </c>
      <c r="X37" s="51">
        <f t="shared" si="16"/>
        <v>5</v>
      </c>
      <c r="Y37" s="175"/>
      <c r="Z37" s="79">
        <f t="shared" si="11"/>
        <v>150</v>
      </c>
      <c r="AA37" s="209"/>
      <c r="AB37" s="171"/>
      <c r="AC37" s="172"/>
      <c r="AD37" s="55"/>
    </row>
    <row r="38" spans="1:30" ht="18.75" thickBot="1">
      <c r="B38" s="122">
        <v>32</v>
      </c>
      <c r="C38" s="149" t="s">
        <v>51</v>
      </c>
      <c r="D38" s="140"/>
      <c r="E38" s="34"/>
      <c r="F38" s="23">
        <f t="shared" si="3"/>
        <v>0</v>
      </c>
      <c r="G38" s="24">
        <f t="shared" si="0"/>
        <v>0</v>
      </c>
      <c r="H38" s="33"/>
      <c r="I38" s="34"/>
      <c r="J38" s="23">
        <f t="shared" si="14"/>
        <v>0</v>
      </c>
      <c r="K38" s="23">
        <f t="shared" si="14"/>
        <v>0</v>
      </c>
      <c r="L38" s="33"/>
      <c r="M38" s="34">
        <v>2</v>
      </c>
      <c r="N38" s="23">
        <f t="shared" si="9"/>
        <v>0</v>
      </c>
      <c r="O38" s="23">
        <f t="shared" si="9"/>
        <v>60</v>
      </c>
      <c r="P38" s="33"/>
      <c r="Q38" s="34">
        <v>1</v>
      </c>
      <c r="R38" s="48">
        <f t="shared" si="13"/>
        <v>0</v>
      </c>
      <c r="S38" s="48">
        <f>Q38*15</f>
        <v>15</v>
      </c>
      <c r="T38" s="33"/>
      <c r="U38" s="34">
        <v>3</v>
      </c>
      <c r="V38" s="48">
        <f t="shared" si="15"/>
        <v>0</v>
      </c>
      <c r="W38" s="48">
        <f>U38*15</f>
        <v>45</v>
      </c>
      <c r="X38" s="51">
        <f t="shared" si="16"/>
        <v>0</v>
      </c>
      <c r="Y38" s="81">
        <f>SUM(U38/2,Q38/2,M38,E38,I38)</f>
        <v>4</v>
      </c>
      <c r="Z38" s="217"/>
      <c r="AA38" s="218"/>
      <c r="AB38" s="84">
        <f>SUM(G38,S38,K38,O38,W38)</f>
        <v>120</v>
      </c>
      <c r="AC38" s="85">
        <v>120</v>
      </c>
      <c r="AD38" s="55"/>
    </row>
    <row r="39" spans="1:30" ht="17.25" thickTop="1" thickBot="1">
      <c r="B39" s="5"/>
      <c r="C39" s="6" t="s">
        <v>52</v>
      </c>
      <c r="D39" s="173">
        <f t="shared" ref="D39" si="17">SUM(D7:D38)</f>
        <v>32</v>
      </c>
      <c r="E39" s="174">
        <f>SUM(E7:E38)</f>
        <v>1</v>
      </c>
      <c r="F39" s="36"/>
      <c r="G39" s="37"/>
      <c r="H39" s="173">
        <f>SUM(H7:H38)</f>
        <v>32</v>
      </c>
      <c r="I39" s="174">
        <f>SUM(I7:I38)</f>
        <v>3</v>
      </c>
      <c r="J39" s="36"/>
      <c r="K39" s="37"/>
      <c r="L39" s="173">
        <f t="shared" ref="L39" si="18">SUM(L7:L38)</f>
        <v>28</v>
      </c>
      <c r="M39" s="174">
        <f>SUM(M7:M38)</f>
        <v>6</v>
      </c>
      <c r="N39" s="36"/>
      <c r="O39" s="37"/>
      <c r="P39" s="173">
        <f>SUM(P7:P38)</f>
        <v>27</v>
      </c>
      <c r="Q39" s="174">
        <f>SUM(Q7:Q38)</f>
        <v>4</v>
      </c>
      <c r="R39" s="36"/>
      <c r="S39" s="37"/>
      <c r="T39" s="173">
        <f t="shared" ref="T39" si="19">SUM(T7:T38)</f>
        <v>19</v>
      </c>
      <c r="U39" s="174">
        <f>SUM(U7:U38)</f>
        <v>12</v>
      </c>
      <c r="V39" s="36"/>
      <c r="W39" s="37"/>
      <c r="X39" s="97">
        <f>SUM(X7:X38)</f>
        <v>115</v>
      </c>
      <c r="Y39" s="2">
        <f>SUM(Y7:Y38)</f>
        <v>18</v>
      </c>
      <c r="Z39" s="230"/>
      <c r="AA39" s="231"/>
      <c r="AB39" s="235">
        <f>SUM(AB7:AB9,AB11:AB12,AB14:AB19,AB38:AB38)</f>
        <v>573</v>
      </c>
      <c r="AC39" s="238">
        <v>540</v>
      </c>
      <c r="AD39" s="55"/>
    </row>
    <row r="40" spans="1:30" ht="17.25" thickTop="1" thickBot="1">
      <c r="B40" s="25"/>
      <c r="C40" s="8" t="s">
        <v>53</v>
      </c>
      <c r="D40" s="219">
        <f>SUM(D39:E39)</f>
        <v>33</v>
      </c>
      <c r="E40" s="220"/>
      <c r="F40" s="38"/>
      <c r="G40" s="37"/>
      <c r="H40" s="219">
        <f>SUM(H39:I39)</f>
        <v>35</v>
      </c>
      <c r="I40" s="220"/>
      <c r="J40" s="38"/>
      <c r="K40" s="37"/>
      <c r="L40" s="219">
        <f>SUM(L39:M39)</f>
        <v>34</v>
      </c>
      <c r="M40" s="220"/>
      <c r="N40" s="38"/>
      <c r="O40" s="37"/>
      <c r="P40" s="219">
        <f>SUM(P39:Q39)</f>
        <v>31</v>
      </c>
      <c r="Q40" s="220"/>
      <c r="R40" s="38"/>
      <c r="S40" s="37"/>
      <c r="T40" s="219">
        <f>SUM(T39:U39)</f>
        <v>31</v>
      </c>
      <c r="U40" s="220"/>
      <c r="V40" s="38"/>
      <c r="W40" s="37"/>
      <c r="X40" s="219">
        <f>SUM(X39:Y39)</f>
        <v>133</v>
      </c>
      <c r="Y40" s="221"/>
      <c r="Z40" s="232"/>
      <c r="AA40" s="231"/>
      <c r="AB40" s="236"/>
      <c r="AC40" s="239"/>
      <c r="AD40" s="55"/>
    </row>
    <row r="41" spans="1:30" ht="17.25" thickTop="1" thickBot="1">
      <c r="B41" s="39"/>
      <c r="C41" s="40" t="s">
        <v>54</v>
      </c>
      <c r="D41" s="219">
        <v>33</v>
      </c>
      <c r="E41" s="220"/>
      <c r="F41" s="41"/>
      <c r="G41" s="42"/>
      <c r="H41" s="219">
        <v>35</v>
      </c>
      <c r="I41" s="220"/>
      <c r="J41" s="23"/>
      <c r="K41" s="24"/>
      <c r="L41" s="219">
        <v>34</v>
      </c>
      <c r="M41" s="220"/>
      <c r="N41" s="23"/>
      <c r="O41" s="24"/>
      <c r="P41" s="219">
        <v>31</v>
      </c>
      <c r="Q41" s="220"/>
      <c r="R41" s="23"/>
      <c r="S41" s="24"/>
      <c r="T41" s="219">
        <v>31</v>
      </c>
      <c r="U41" s="220"/>
      <c r="V41" s="23"/>
      <c r="W41" s="24"/>
      <c r="X41" s="219">
        <f>SUM(D41,H41,L41,P41)</f>
        <v>133</v>
      </c>
      <c r="Y41" s="220"/>
      <c r="Z41" s="233"/>
      <c r="AA41" s="234"/>
      <c r="AB41" s="237"/>
      <c r="AC41" s="240"/>
      <c r="AD41" s="55"/>
    </row>
    <row r="42" spans="1:30" ht="16.5" thickTop="1" thickBot="1">
      <c r="B42" s="227" t="s">
        <v>64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9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2"/>
      <c r="AA42" s="83"/>
      <c r="AB42" s="83"/>
      <c r="AC42" s="83"/>
      <c r="AD42" s="83"/>
    </row>
    <row r="43" spans="1:30" ht="4.9000000000000004" customHeight="1" thickTop="1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2"/>
      <c r="AA43" s="83"/>
      <c r="AB43" s="83"/>
      <c r="AC43" s="83"/>
      <c r="AD43" s="83"/>
    </row>
    <row r="44" spans="1:30" ht="13.9" customHeight="1">
      <c r="C44" s="154" t="s">
        <v>83</v>
      </c>
      <c r="D44" s="222" t="s">
        <v>84</v>
      </c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4"/>
    </row>
    <row r="45" spans="1:30" ht="18.75">
      <c r="C45" s="43" t="s">
        <v>56</v>
      </c>
      <c r="D45" s="155">
        <v>2</v>
      </c>
      <c r="E45" s="156"/>
      <c r="F45" s="156"/>
      <c r="G45" s="156"/>
      <c r="H45" s="155">
        <v>2</v>
      </c>
      <c r="I45" s="156"/>
      <c r="J45" s="156"/>
      <c r="K45" s="156"/>
      <c r="L45" s="155">
        <v>2</v>
      </c>
      <c r="M45" s="156"/>
      <c r="N45" s="156"/>
      <c r="O45" s="156"/>
      <c r="P45" s="155">
        <v>2</v>
      </c>
      <c r="Q45" s="156"/>
      <c r="R45" s="156"/>
      <c r="S45" s="156"/>
      <c r="T45" s="155">
        <v>2</v>
      </c>
      <c r="X45" s="157">
        <f>SUM(T45/2,P45/2,L45,D45,H45)</f>
        <v>8</v>
      </c>
    </row>
    <row r="46" spans="1:30" ht="4.5" customHeight="1"/>
    <row r="47" spans="1:30">
      <c r="D47" s="225" t="s">
        <v>63</v>
      </c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</row>
    <row r="48" spans="1:30" ht="5.25" customHeight="1"/>
    <row r="49" spans="3:29">
      <c r="C49" s="158" t="s">
        <v>58</v>
      </c>
      <c r="D49" s="106" t="s">
        <v>86</v>
      </c>
    </row>
    <row r="50" spans="3:29">
      <c r="C50" s="106" t="s">
        <v>78</v>
      </c>
    </row>
    <row r="51" spans="3:29">
      <c r="C51" s="226" t="s">
        <v>79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</row>
    <row r="52" spans="3:29">
      <c r="C52" s="226" t="s">
        <v>80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</row>
  </sheetData>
  <mergeCells count="45">
    <mergeCell ref="B2:AC2"/>
    <mergeCell ref="D3:G3"/>
    <mergeCell ref="H3:K3"/>
    <mergeCell ref="L3:O3"/>
    <mergeCell ref="P3:S3"/>
    <mergeCell ref="T3:W3"/>
    <mergeCell ref="X3:AC3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AA23:AA31"/>
    <mergeCell ref="AB23:AC36"/>
    <mergeCell ref="A32:A37"/>
    <mergeCell ref="AA32:AA37"/>
    <mergeCell ref="Z38:AA38"/>
    <mergeCell ref="P40:Q40"/>
    <mergeCell ref="T40:U40"/>
    <mergeCell ref="X40:Y40"/>
    <mergeCell ref="D41:E41"/>
    <mergeCell ref="A23:A31"/>
    <mergeCell ref="D44:X44"/>
    <mergeCell ref="D47:U47"/>
    <mergeCell ref="C51:AC51"/>
    <mergeCell ref="C52:AC52"/>
    <mergeCell ref="H41:I41"/>
    <mergeCell ref="L41:M41"/>
    <mergeCell ref="P41:Q41"/>
    <mergeCell ref="T41:U41"/>
    <mergeCell ref="X41:Y41"/>
    <mergeCell ref="B42:L42"/>
    <mergeCell ref="Z39:AA41"/>
    <mergeCell ref="AB39:AB41"/>
    <mergeCell ref="AC39:AC41"/>
    <mergeCell ref="D40:E40"/>
    <mergeCell ref="H40:I40"/>
    <mergeCell ref="L40:M40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Normal="100" workbookViewId="0">
      <selection activeCell="L11" sqref="L11"/>
    </sheetView>
  </sheetViews>
  <sheetFormatPr defaultColWidth="9" defaultRowHeight="15"/>
  <cols>
    <col min="1" max="1" width="3" style="106" customWidth="1"/>
    <col min="2" max="2" width="4" style="106" customWidth="1"/>
    <col min="3" max="3" width="41.42578125" style="106" customWidth="1"/>
    <col min="4" max="4" width="3.85546875" style="106" customWidth="1"/>
    <col min="5" max="5" width="3.42578125" style="106" customWidth="1"/>
    <col min="6" max="6" width="5.140625" style="106" customWidth="1"/>
    <col min="7" max="7" width="4.42578125" style="106" customWidth="1"/>
    <col min="8" max="8" width="3.85546875" style="106" customWidth="1"/>
    <col min="9" max="9" width="3.42578125" style="106" customWidth="1"/>
    <col min="10" max="10" width="5.140625" style="106" customWidth="1"/>
    <col min="11" max="11" width="4.42578125" style="106" customWidth="1"/>
    <col min="12" max="12" width="3.85546875" style="106" customWidth="1"/>
    <col min="13" max="13" width="3.42578125" style="106" customWidth="1"/>
    <col min="14" max="14" width="5.140625" style="106" customWidth="1"/>
    <col min="15" max="15" width="4.42578125" style="106" customWidth="1"/>
    <col min="16" max="16" width="3.85546875" style="106" customWidth="1"/>
    <col min="17" max="17" width="3.42578125" style="106" customWidth="1"/>
    <col min="18" max="18" width="4.85546875" style="106" customWidth="1"/>
    <col min="19" max="19" width="4.42578125" style="106" customWidth="1"/>
    <col min="20" max="21" width="3.85546875" style="106" customWidth="1"/>
    <col min="22" max="22" width="5.140625" style="106" customWidth="1"/>
    <col min="23" max="23" width="4.42578125" style="106" customWidth="1"/>
    <col min="24" max="24" width="10.7109375" style="106" customWidth="1"/>
    <col min="25" max="25" width="11.5703125" style="106" customWidth="1"/>
    <col min="26" max="26" width="5.140625" style="106" customWidth="1"/>
    <col min="27" max="27" width="6.42578125" style="106" customWidth="1"/>
    <col min="28" max="29" width="5.140625" style="106" customWidth="1"/>
    <col min="30" max="16384" width="9" style="106"/>
  </cols>
  <sheetData>
    <row r="1" spans="2:30" ht="20.25" customHeight="1" thickBot="1">
      <c r="C1" s="107" t="s">
        <v>0</v>
      </c>
    </row>
    <row r="2" spans="2:30" ht="19.5" thickTop="1" thickBot="1">
      <c r="B2" s="176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  <c r="AD2" s="54"/>
    </row>
    <row r="3" spans="2:30" ht="27.75" thickTop="1" thickBot="1">
      <c r="B3" s="3"/>
      <c r="C3" s="4" t="s">
        <v>87</v>
      </c>
      <c r="D3" s="179" t="s">
        <v>2</v>
      </c>
      <c r="E3" s="180"/>
      <c r="F3" s="180"/>
      <c r="G3" s="181"/>
      <c r="H3" s="182" t="s">
        <v>3</v>
      </c>
      <c r="I3" s="183"/>
      <c r="J3" s="183"/>
      <c r="K3" s="184"/>
      <c r="L3" s="182" t="s">
        <v>4</v>
      </c>
      <c r="M3" s="183"/>
      <c r="N3" s="183"/>
      <c r="O3" s="184"/>
      <c r="P3" s="182" t="s">
        <v>5</v>
      </c>
      <c r="Q3" s="183"/>
      <c r="R3" s="183"/>
      <c r="S3" s="184"/>
      <c r="T3" s="182" t="s">
        <v>6</v>
      </c>
      <c r="U3" s="183"/>
      <c r="V3" s="183"/>
      <c r="W3" s="184"/>
      <c r="X3" s="185" t="s">
        <v>7</v>
      </c>
      <c r="Y3" s="186"/>
      <c r="Z3" s="186"/>
      <c r="AA3" s="186"/>
      <c r="AB3" s="186"/>
      <c r="AC3" s="187"/>
      <c r="AD3" s="55"/>
    </row>
    <row r="4" spans="2:30" ht="16.5" thickTop="1" thickBot="1">
      <c r="B4" s="5"/>
      <c r="C4" s="6"/>
      <c r="D4" s="192" t="s">
        <v>10</v>
      </c>
      <c r="E4" s="193"/>
      <c r="F4" s="193"/>
      <c r="G4" s="194"/>
      <c r="H4" s="195" t="s">
        <v>59</v>
      </c>
      <c r="I4" s="196"/>
      <c r="J4" s="196"/>
      <c r="K4" s="197"/>
      <c r="L4" s="195" t="s">
        <v>61</v>
      </c>
      <c r="M4" s="196"/>
      <c r="N4" s="196"/>
      <c r="O4" s="197"/>
      <c r="P4" s="195" t="s">
        <v>62</v>
      </c>
      <c r="Q4" s="196"/>
      <c r="R4" s="196"/>
      <c r="S4" s="196"/>
      <c r="T4" s="196"/>
      <c r="U4" s="196"/>
      <c r="V4" s="196"/>
      <c r="W4" s="197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11</v>
      </c>
      <c r="C5" s="8" t="s">
        <v>12</v>
      </c>
      <c r="D5" s="9" t="s">
        <v>13</v>
      </c>
      <c r="E5" s="10" t="s">
        <v>14</v>
      </c>
      <c r="F5" s="10" t="s">
        <v>15</v>
      </c>
      <c r="G5" s="11" t="s">
        <v>16</v>
      </c>
      <c r="H5" s="9" t="s">
        <v>13</v>
      </c>
      <c r="I5" s="10" t="s">
        <v>14</v>
      </c>
      <c r="J5" s="10" t="s">
        <v>15</v>
      </c>
      <c r="K5" s="11" t="s">
        <v>16</v>
      </c>
      <c r="L5" s="9" t="s">
        <v>13</v>
      </c>
      <c r="M5" s="10" t="s">
        <v>14</v>
      </c>
      <c r="N5" s="10" t="s">
        <v>15</v>
      </c>
      <c r="O5" s="11" t="s">
        <v>16</v>
      </c>
      <c r="P5" s="9" t="s">
        <v>13</v>
      </c>
      <c r="Q5" s="10" t="s">
        <v>14</v>
      </c>
      <c r="R5" s="10" t="s">
        <v>15</v>
      </c>
      <c r="S5" s="11" t="s">
        <v>16</v>
      </c>
      <c r="T5" s="9" t="s">
        <v>13</v>
      </c>
      <c r="U5" s="10" t="s">
        <v>14</v>
      </c>
      <c r="V5" s="10" t="s">
        <v>15</v>
      </c>
      <c r="W5" s="11" t="s">
        <v>16</v>
      </c>
      <c r="X5" s="47" t="s">
        <v>13</v>
      </c>
      <c r="Y5" s="58" t="s">
        <v>14</v>
      </c>
      <c r="Z5" s="59" t="s">
        <v>13</v>
      </c>
      <c r="AA5" s="198" t="s">
        <v>17</v>
      </c>
      <c r="AB5" s="47" t="s">
        <v>14</v>
      </c>
      <c r="AC5" s="198" t="s">
        <v>17</v>
      </c>
      <c r="AD5" s="60"/>
    </row>
    <row r="6" spans="2:30" ht="15.75" thickBot="1">
      <c r="B6" s="12"/>
      <c r="C6" s="8" t="s">
        <v>18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/>
      <c r="Y6" s="15"/>
      <c r="Z6" s="61"/>
      <c r="AA6" s="199"/>
      <c r="AB6" s="13"/>
      <c r="AC6" s="199"/>
      <c r="AD6" s="62"/>
    </row>
    <row r="7" spans="2:30" ht="18.75" thickTop="1">
      <c r="B7" s="114">
        <v>1</v>
      </c>
      <c r="C7" s="141" t="s">
        <v>21</v>
      </c>
      <c r="D7" s="134">
        <v>3</v>
      </c>
      <c r="E7" s="22"/>
      <c r="F7" s="23">
        <f>D7*33</f>
        <v>99</v>
      </c>
      <c r="G7" s="24">
        <f t="shared" ref="G7:G38" si="0">E7*33</f>
        <v>0</v>
      </c>
      <c r="H7" s="21">
        <v>3</v>
      </c>
      <c r="I7" s="22"/>
      <c r="J7" s="23">
        <f>H7*33</f>
        <v>99</v>
      </c>
      <c r="K7" s="24">
        <f t="shared" ref="K7:K22" si="1">I7*33</f>
        <v>0</v>
      </c>
      <c r="L7" s="21">
        <v>3</v>
      </c>
      <c r="M7" s="22"/>
      <c r="N7" s="23">
        <v>92</v>
      </c>
      <c r="O7" s="24">
        <f>M7*30</f>
        <v>0</v>
      </c>
      <c r="P7" s="21">
        <v>2</v>
      </c>
      <c r="Q7" s="22"/>
      <c r="R7" s="48">
        <f t="shared" ref="R7:S22" si="2">P7*13</f>
        <v>26</v>
      </c>
      <c r="S7" s="48">
        <f t="shared" si="2"/>
        <v>0</v>
      </c>
      <c r="T7" s="21">
        <v>4</v>
      </c>
      <c r="U7" s="48"/>
      <c r="V7" s="48">
        <f>T7*13</f>
        <v>52</v>
      </c>
      <c r="W7" s="49">
        <f>U7*13</f>
        <v>0</v>
      </c>
      <c r="X7" s="50">
        <f>SUM(T7/2,P7/2,L7,D7,H7)</f>
        <v>12</v>
      </c>
      <c r="Y7" s="68">
        <f>SUM(U7/2,Q7/2,M7,E7,I7)</f>
        <v>0</v>
      </c>
      <c r="Z7" s="69">
        <f>SUM(F7,R7,J7,N7,V7)</f>
        <v>368</v>
      </c>
      <c r="AA7" s="70">
        <v>360</v>
      </c>
      <c r="AB7" s="71">
        <f>SUM(G7,S7,K7,O7,W7)</f>
        <v>0</v>
      </c>
      <c r="AC7" s="70">
        <v>240</v>
      </c>
      <c r="AD7" s="55"/>
    </row>
    <row r="8" spans="2:30" ht="18">
      <c r="B8" s="142">
        <v>2</v>
      </c>
      <c r="C8" s="143" t="s">
        <v>22</v>
      </c>
      <c r="D8" s="135">
        <v>2</v>
      </c>
      <c r="E8" s="22"/>
      <c r="F8" s="23">
        <f t="shared" ref="F8:F38" si="3">D8*33</f>
        <v>66</v>
      </c>
      <c r="G8" s="24">
        <f t="shared" si="0"/>
        <v>0</v>
      </c>
      <c r="H8" s="27">
        <v>2</v>
      </c>
      <c r="I8" s="22"/>
      <c r="J8" s="23">
        <f t="shared" ref="J8:K22" si="4">H8*33</f>
        <v>66</v>
      </c>
      <c r="K8" s="24">
        <f t="shared" si="1"/>
        <v>0</v>
      </c>
      <c r="L8" s="27">
        <v>2</v>
      </c>
      <c r="M8" s="22"/>
      <c r="N8" s="23">
        <v>61</v>
      </c>
      <c r="O8" s="24">
        <f t="shared" ref="O8:O37" si="5">M8*30</f>
        <v>0</v>
      </c>
      <c r="P8" s="27">
        <v>2</v>
      </c>
      <c r="Q8" s="22"/>
      <c r="R8" s="48">
        <f t="shared" si="2"/>
        <v>26</v>
      </c>
      <c r="S8" s="48">
        <f t="shared" si="2"/>
        <v>0</v>
      </c>
      <c r="T8" s="27">
        <v>4</v>
      </c>
      <c r="U8" s="22"/>
      <c r="V8" s="48">
        <f t="shared" ref="V8:W23" si="6">T8*13</f>
        <v>52</v>
      </c>
      <c r="W8" s="49">
        <f t="shared" si="6"/>
        <v>0</v>
      </c>
      <c r="X8" s="200">
        <f>SUM(D8:D9,H8:H9,L8:L9,T8/2,T9/2,P8/2,P9/2)</f>
        <v>15</v>
      </c>
      <c r="Y8" s="72">
        <f t="shared" ref="Y8" si="7">SUM(U8/2,Q8/2,M8,E8,I8)</f>
        <v>0</v>
      </c>
      <c r="Z8" s="201">
        <f>SUM(F8:F9,J8:J9,R8:R9,N8:N9,V8:V9)</f>
        <v>450</v>
      </c>
      <c r="AA8" s="203">
        <v>450</v>
      </c>
      <c r="AB8" s="73">
        <f t="shared" ref="AB8" si="8">SUM(G8,S8,K8,O8,W8)</f>
        <v>0</v>
      </c>
      <c r="AC8" s="99">
        <v>180</v>
      </c>
      <c r="AD8" s="55"/>
    </row>
    <row r="9" spans="2:30" ht="18">
      <c r="B9" s="142">
        <v>3</v>
      </c>
      <c r="C9" s="143" t="s">
        <v>23</v>
      </c>
      <c r="D9" s="135">
        <v>1</v>
      </c>
      <c r="E9" s="22"/>
      <c r="F9" s="23">
        <f t="shared" si="3"/>
        <v>33</v>
      </c>
      <c r="G9" s="24">
        <f t="shared" si="0"/>
        <v>0</v>
      </c>
      <c r="H9" s="27">
        <v>1</v>
      </c>
      <c r="I9" s="22"/>
      <c r="J9" s="23">
        <f t="shared" si="4"/>
        <v>33</v>
      </c>
      <c r="K9" s="24">
        <f t="shared" si="1"/>
        <v>0</v>
      </c>
      <c r="L9" s="27">
        <v>2</v>
      </c>
      <c r="M9" s="22"/>
      <c r="N9" s="23">
        <v>61</v>
      </c>
      <c r="O9" s="24">
        <f t="shared" si="5"/>
        <v>0</v>
      </c>
      <c r="P9" s="27">
        <v>1</v>
      </c>
      <c r="Q9" s="22"/>
      <c r="R9" s="48">
        <f t="shared" si="2"/>
        <v>13</v>
      </c>
      <c r="S9" s="48">
        <f t="shared" si="2"/>
        <v>0</v>
      </c>
      <c r="T9" s="27">
        <v>3</v>
      </c>
      <c r="U9" s="22"/>
      <c r="V9" s="48">
        <f t="shared" si="6"/>
        <v>39</v>
      </c>
      <c r="W9" s="49">
        <f t="shared" si="6"/>
        <v>0</v>
      </c>
      <c r="X9" s="200"/>
      <c r="Y9" s="72">
        <f>SUM(U9/2,Q9/2,M9,E9,I9)</f>
        <v>0</v>
      </c>
      <c r="Z9" s="202"/>
      <c r="AA9" s="204"/>
      <c r="AB9" s="73">
        <f>SUM(G9,S9,K9,O9,W9)</f>
        <v>0</v>
      </c>
      <c r="AC9" s="100">
        <v>180</v>
      </c>
      <c r="AD9" s="55"/>
    </row>
    <row r="10" spans="2:30" ht="18">
      <c r="B10" s="142">
        <v>4</v>
      </c>
      <c r="C10" s="143" t="s">
        <v>24</v>
      </c>
      <c r="D10" s="135">
        <v>1</v>
      </c>
      <c r="E10" s="22"/>
      <c r="F10" s="23">
        <f t="shared" si="3"/>
        <v>33</v>
      </c>
      <c r="G10" s="24">
        <f t="shared" si="0"/>
        <v>0</v>
      </c>
      <c r="H10" s="27"/>
      <c r="I10" s="22"/>
      <c r="J10" s="23">
        <f t="shared" si="4"/>
        <v>0</v>
      </c>
      <c r="K10" s="24">
        <f t="shared" si="1"/>
        <v>0</v>
      </c>
      <c r="L10" s="27"/>
      <c r="M10" s="22"/>
      <c r="N10" s="23">
        <f t="shared" ref="N10:O38" si="9">L10*30</f>
        <v>0</v>
      </c>
      <c r="O10" s="24">
        <f t="shared" si="5"/>
        <v>0</v>
      </c>
      <c r="P10" s="27"/>
      <c r="Q10" s="22"/>
      <c r="R10" s="48">
        <f t="shared" si="2"/>
        <v>0</v>
      </c>
      <c r="S10" s="48">
        <f t="shared" si="2"/>
        <v>0</v>
      </c>
      <c r="T10" s="27"/>
      <c r="U10" s="22"/>
      <c r="V10" s="48">
        <f t="shared" si="6"/>
        <v>0</v>
      </c>
      <c r="W10" s="49">
        <f t="shared" si="6"/>
        <v>0</v>
      </c>
      <c r="X10" s="51">
        <f>SUM(T10/2,P10/2,L10,D10,H10)</f>
        <v>1</v>
      </c>
      <c r="Y10" s="72"/>
      <c r="Z10" s="98">
        <f>SUM(F10,J10,R10,N10,V10)</f>
        <v>33</v>
      </c>
      <c r="AA10" s="74">
        <v>30</v>
      </c>
      <c r="AB10" s="205"/>
      <c r="AC10" s="206"/>
      <c r="AD10" s="55"/>
    </row>
    <row r="11" spans="2:30" ht="18">
      <c r="B11" s="142">
        <v>5</v>
      </c>
      <c r="C11" s="143" t="s">
        <v>25</v>
      </c>
      <c r="D11" s="135">
        <v>2</v>
      </c>
      <c r="E11" s="22"/>
      <c r="F11" s="23">
        <f t="shared" si="3"/>
        <v>66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si="9"/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 t="shared" ref="X11:Y26" si="10">SUM(T11/2,P11/2,L11,D11,H11)</f>
        <v>2</v>
      </c>
      <c r="Y11" s="72">
        <f>SUM(U11/2,Q11/2,M11,E11,I11)</f>
        <v>0</v>
      </c>
      <c r="Z11" s="98">
        <f>SUM(F11,J11,R11,N11,V11)</f>
        <v>66</v>
      </c>
      <c r="AA11" s="75">
        <v>60</v>
      </c>
      <c r="AB11" s="73">
        <f>SUM(G11,S11,K11,O11,W11)</f>
        <v>0</v>
      </c>
      <c r="AC11" s="75">
        <v>240</v>
      </c>
      <c r="AD11" s="55"/>
    </row>
    <row r="12" spans="2:30" ht="18">
      <c r="B12" s="142">
        <v>6</v>
      </c>
      <c r="C12" s="143" t="s">
        <v>26</v>
      </c>
      <c r="D12" s="135">
        <v>1</v>
      </c>
      <c r="E12" s="22"/>
      <c r="F12" s="23">
        <f t="shared" si="3"/>
        <v>33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si="10"/>
        <v>1</v>
      </c>
      <c r="Y12" s="72">
        <f>SUM(U12/2,Q12/2,M12,E12,I12)</f>
        <v>0</v>
      </c>
      <c r="Z12" s="98">
        <f t="shared" ref="Z12:Z37" si="11">SUM(F12,J12,R12,N12,V12)</f>
        <v>33</v>
      </c>
      <c r="AA12" s="76">
        <v>30</v>
      </c>
      <c r="AB12" s="73">
        <f>SUM(G12,S12,K12,O12,W12)</f>
        <v>0</v>
      </c>
      <c r="AC12" s="74">
        <v>180</v>
      </c>
      <c r="AD12" s="55"/>
    </row>
    <row r="13" spans="2:30" ht="18">
      <c r="B13" s="142">
        <v>7</v>
      </c>
      <c r="C13" s="143" t="s">
        <v>27</v>
      </c>
      <c r="D13" s="135">
        <v>1</v>
      </c>
      <c r="E13" s="22"/>
      <c r="F13" s="23">
        <f t="shared" si="3"/>
        <v>33</v>
      </c>
      <c r="G13" s="24">
        <f t="shared" si="0"/>
        <v>0</v>
      </c>
      <c r="H13" s="27">
        <v>1</v>
      </c>
      <c r="I13" s="22"/>
      <c r="J13" s="23">
        <f t="shared" si="4"/>
        <v>33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2</v>
      </c>
      <c r="Y13" s="72"/>
      <c r="Z13" s="98">
        <f t="shared" si="11"/>
        <v>66</v>
      </c>
      <c r="AA13" s="75">
        <v>60</v>
      </c>
      <c r="AB13" s="205"/>
      <c r="AC13" s="206"/>
      <c r="AD13" s="55"/>
    </row>
    <row r="14" spans="2:30" ht="18">
      <c r="B14" s="142">
        <v>8</v>
      </c>
      <c r="C14" s="143" t="s">
        <v>28</v>
      </c>
      <c r="D14" s="135">
        <v>1</v>
      </c>
      <c r="E14" s="22"/>
      <c r="F14" s="23">
        <f t="shared" si="3"/>
        <v>33</v>
      </c>
      <c r="G14" s="24">
        <f t="shared" si="0"/>
        <v>0</v>
      </c>
      <c r="H14" s="27"/>
      <c r="I14" s="22">
        <v>2</v>
      </c>
      <c r="J14" s="23">
        <f t="shared" si="4"/>
        <v>0</v>
      </c>
      <c r="K14" s="23">
        <f t="shared" si="4"/>
        <v>66</v>
      </c>
      <c r="L14" s="27"/>
      <c r="M14" s="22">
        <v>2</v>
      </c>
      <c r="N14" s="23">
        <f t="shared" si="9"/>
        <v>0</v>
      </c>
      <c r="O14" s="23">
        <f t="shared" si="9"/>
        <v>60</v>
      </c>
      <c r="P14" s="27"/>
      <c r="Q14" s="22">
        <v>2</v>
      </c>
      <c r="R14" s="48">
        <f t="shared" si="2"/>
        <v>0</v>
      </c>
      <c r="S14" s="48">
        <f t="shared" si="2"/>
        <v>26</v>
      </c>
      <c r="T14" s="27"/>
      <c r="U14" s="22">
        <v>6</v>
      </c>
      <c r="V14" s="48">
        <f t="shared" si="6"/>
        <v>0</v>
      </c>
      <c r="W14" s="48">
        <f t="shared" si="6"/>
        <v>78</v>
      </c>
      <c r="X14" s="51">
        <f t="shared" si="10"/>
        <v>1</v>
      </c>
      <c r="Y14" s="72">
        <f t="shared" si="10"/>
        <v>8</v>
      </c>
      <c r="Z14" s="98">
        <f t="shared" si="11"/>
        <v>33</v>
      </c>
      <c r="AA14" s="75">
        <v>30</v>
      </c>
      <c r="AB14" s="73">
        <f>SUM(G14,S14,K14,O14,W14)</f>
        <v>230</v>
      </c>
      <c r="AC14" s="76">
        <v>240</v>
      </c>
      <c r="AD14" s="55"/>
    </row>
    <row r="15" spans="2:30" ht="18">
      <c r="B15" s="142">
        <v>9</v>
      </c>
      <c r="C15" s="143" t="s">
        <v>29</v>
      </c>
      <c r="D15" s="135">
        <v>1</v>
      </c>
      <c r="E15" s="22"/>
      <c r="F15" s="23">
        <f t="shared" si="3"/>
        <v>33</v>
      </c>
      <c r="G15" s="24">
        <f t="shared" si="0"/>
        <v>0</v>
      </c>
      <c r="H15" s="27"/>
      <c r="I15" s="22"/>
      <c r="J15" s="23">
        <f t="shared" si="4"/>
        <v>0</v>
      </c>
      <c r="K15" s="24">
        <f t="shared" si="1"/>
        <v>0</v>
      </c>
      <c r="L15" s="27"/>
      <c r="M15" s="22"/>
      <c r="N15" s="23">
        <f t="shared" si="9"/>
        <v>0</v>
      </c>
      <c r="O15" s="24">
        <f t="shared" si="5"/>
        <v>0</v>
      </c>
      <c r="P15" s="27"/>
      <c r="Q15" s="22"/>
      <c r="R15" s="48">
        <f t="shared" si="2"/>
        <v>0</v>
      </c>
      <c r="S15" s="48">
        <f t="shared" si="2"/>
        <v>0</v>
      </c>
      <c r="T15" s="27"/>
      <c r="U15" s="22"/>
      <c r="V15" s="48">
        <f t="shared" si="6"/>
        <v>0</v>
      </c>
      <c r="W15" s="49">
        <f t="shared" si="6"/>
        <v>0</v>
      </c>
      <c r="X15" s="51">
        <f t="shared" si="10"/>
        <v>1</v>
      </c>
      <c r="Y15" s="72">
        <f t="shared" si="10"/>
        <v>0</v>
      </c>
      <c r="Z15" s="98">
        <f t="shared" si="11"/>
        <v>33</v>
      </c>
      <c r="AA15" s="75">
        <v>30</v>
      </c>
      <c r="AB15" s="73">
        <f t="shared" ref="AB15:AB19" si="12">SUM(G15,S15,K15,O15,W15)</f>
        <v>0</v>
      </c>
      <c r="AC15" s="75">
        <v>240</v>
      </c>
      <c r="AD15" s="55"/>
    </row>
    <row r="16" spans="2:30" ht="18">
      <c r="B16" s="142">
        <v>10</v>
      </c>
      <c r="C16" s="143" t="s">
        <v>30</v>
      </c>
      <c r="D16" s="135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98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1:30" ht="18">
      <c r="B17" s="142">
        <v>11</v>
      </c>
      <c r="C17" s="143" t="s">
        <v>31</v>
      </c>
      <c r="D17" s="135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98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1:30" ht="18">
      <c r="B18" s="142">
        <v>12</v>
      </c>
      <c r="C18" s="143" t="s">
        <v>32</v>
      </c>
      <c r="D18" s="135">
        <v>2</v>
      </c>
      <c r="E18" s="22"/>
      <c r="F18" s="23">
        <f t="shared" si="3"/>
        <v>66</v>
      </c>
      <c r="G18" s="24">
        <f t="shared" si="0"/>
        <v>0</v>
      </c>
      <c r="H18" s="27">
        <v>2</v>
      </c>
      <c r="I18" s="22">
        <v>2</v>
      </c>
      <c r="J18" s="23">
        <f t="shared" si="4"/>
        <v>66</v>
      </c>
      <c r="K18" s="24">
        <v>72</v>
      </c>
      <c r="L18" s="27">
        <v>3</v>
      </c>
      <c r="M18" s="22">
        <v>2</v>
      </c>
      <c r="N18" s="23">
        <f t="shared" si="9"/>
        <v>90</v>
      </c>
      <c r="O18" s="24">
        <v>62</v>
      </c>
      <c r="P18" s="27">
        <v>2</v>
      </c>
      <c r="Q18" s="22">
        <v>1</v>
      </c>
      <c r="R18" s="48">
        <f t="shared" si="2"/>
        <v>26</v>
      </c>
      <c r="S18" s="48">
        <v>17</v>
      </c>
      <c r="T18" s="27">
        <v>4</v>
      </c>
      <c r="U18" s="22">
        <v>3</v>
      </c>
      <c r="V18" s="48">
        <f t="shared" si="6"/>
        <v>52</v>
      </c>
      <c r="W18" s="49">
        <v>45</v>
      </c>
      <c r="X18" s="51">
        <f t="shared" si="10"/>
        <v>10</v>
      </c>
      <c r="Y18" s="72">
        <f t="shared" si="10"/>
        <v>6</v>
      </c>
      <c r="Z18" s="98">
        <f t="shared" si="11"/>
        <v>300</v>
      </c>
      <c r="AA18" s="75">
        <v>300</v>
      </c>
      <c r="AB18" s="73">
        <f t="shared" si="12"/>
        <v>196</v>
      </c>
      <c r="AC18" s="74">
        <v>180</v>
      </c>
      <c r="AD18" s="55"/>
    </row>
    <row r="19" spans="1:30" ht="18">
      <c r="B19" s="142">
        <v>13</v>
      </c>
      <c r="C19" s="143" t="s">
        <v>33</v>
      </c>
      <c r="D19" s="135">
        <v>1</v>
      </c>
      <c r="E19" s="22"/>
      <c r="F19" s="23">
        <f t="shared" si="3"/>
        <v>33</v>
      </c>
      <c r="G19" s="24">
        <f t="shared" si="0"/>
        <v>0</v>
      </c>
      <c r="H19" s="27"/>
      <c r="I19" s="22">
        <v>2</v>
      </c>
      <c r="J19" s="23">
        <f t="shared" si="4"/>
        <v>0</v>
      </c>
      <c r="K19" s="24">
        <v>60</v>
      </c>
      <c r="L19" s="27"/>
      <c r="M19" s="22">
        <v>2</v>
      </c>
      <c r="N19" s="23">
        <f t="shared" si="9"/>
        <v>0</v>
      </c>
      <c r="O19" s="24">
        <v>60</v>
      </c>
      <c r="P19" s="27"/>
      <c r="Q19" s="22">
        <v>2</v>
      </c>
      <c r="R19" s="48">
        <f t="shared" si="2"/>
        <v>0</v>
      </c>
      <c r="S19" s="48">
        <v>52</v>
      </c>
      <c r="T19" s="27"/>
      <c r="U19" s="22">
        <v>6</v>
      </c>
      <c r="V19" s="48">
        <f t="shared" si="6"/>
        <v>0</v>
      </c>
      <c r="W19" s="49">
        <v>52</v>
      </c>
      <c r="X19" s="51">
        <f t="shared" si="10"/>
        <v>1</v>
      </c>
      <c r="Y19" s="72">
        <f t="shared" si="10"/>
        <v>8</v>
      </c>
      <c r="Z19" s="98">
        <f t="shared" si="11"/>
        <v>33</v>
      </c>
      <c r="AA19" s="75">
        <v>30</v>
      </c>
      <c r="AB19" s="73">
        <f t="shared" si="12"/>
        <v>224</v>
      </c>
      <c r="AC19" s="75">
        <v>180</v>
      </c>
      <c r="AD19" s="55"/>
    </row>
    <row r="20" spans="1:30" ht="18">
      <c r="B20" s="142">
        <v>14</v>
      </c>
      <c r="C20" s="143" t="s">
        <v>34</v>
      </c>
      <c r="D20" s="135">
        <v>3</v>
      </c>
      <c r="E20" s="22"/>
      <c r="F20" s="23">
        <f t="shared" si="3"/>
        <v>99</v>
      </c>
      <c r="G20" s="24">
        <f t="shared" si="0"/>
        <v>0</v>
      </c>
      <c r="H20" s="27">
        <v>3</v>
      </c>
      <c r="I20" s="22"/>
      <c r="J20" s="23">
        <f t="shared" si="4"/>
        <v>99</v>
      </c>
      <c r="K20" s="24">
        <f t="shared" si="1"/>
        <v>0</v>
      </c>
      <c r="L20" s="27">
        <v>3</v>
      </c>
      <c r="M20" s="22"/>
      <c r="N20" s="23">
        <f t="shared" si="9"/>
        <v>90</v>
      </c>
      <c r="O20" s="24">
        <f t="shared" si="5"/>
        <v>0</v>
      </c>
      <c r="P20" s="27">
        <v>3</v>
      </c>
      <c r="Q20" s="22"/>
      <c r="R20" s="48">
        <f t="shared" si="2"/>
        <v>39</v>
      </c>
      <c r="S20" s="48">
        <f t="shared" si="2"/>
        <v>0</v>
      </c>
      <c r="T20" s="27">
        <v>3</v>
      </c>
      <c r="U20" s="22"/>
      <c r="V20" s="48">
        <f t="shared" si="6"/>
        <v>39</v>
      </c>
      <c r="W20" s="49">
        <f t="shared" si="6"/>
        <v>0</v>
      </c>
      <c r="X20" s="51">
        <f t="shared" si="10"/>
        <v>12</v>
      </c>
      <c r="Y20" s="72"/>
      <c r="Z20" s="98">
        <f t="shared" si="11"/>
        <v>366</v>
      </c>
      <c r="AA20" s="75">
        <v>360</v>
      </c>
      <c r="AB20" s="188"/>
      <c r="AC20" s="189"/>
      <c r="AD20" s="55"/>
    </row>
    <row r="21" spans="1:30" ht="18">
      <c r="B21" s="142">
        <v>15</v>
      </c>
      <c r="C21" s="143" t="s">
        <v>35</v>
      </c>
      <c r="D21" s="135">
        <v>1</v>
      </c>
      <c r="E21" s="22"/>
      <c r="F21" s="23">
        <f t="shared" si="3"/>
        <v>33</v>
      </c>
      <c r="G21" s="24">
        <f t="shared" si="0"/>
        <v>0</v>
      </c>
      <c r="H21" s="27"/>
      <c r="I21" s="22"/>
      <c r="J21" s="23">
        <f t="shared" si="4"/>
        <v>0</v>
      </c>
      <c r="K21" s="24">
        <f t="shared" si="1"/>
        <v>0</v>
      </c>
      <c r="L21" s="27"/>
      <c r="M21" s="22"/>
      <c r="N21" s="23">
        <f t="shared" si="9"/>
        <v>0</v>
      </c>
      <c r="O21" s="24">
        <f t="shared" si="5"/>
        <v>0</v>
      </c>
      <c r="P21" s="27"/>
      <c r="Q21" s="22"/>
      <c r="R21" s="48">
        <f t="shared" si="2"/>
        <v>0</v>
      </c>
      <c r="S21" s="48">
        <f t="shared" si="2"/>
        <v>0</v>
      </c>
      <c r="T21" s="27"/>
      <c r="U21" s="22"/>
      <c r="V21" s="48">
        <f t="shared" si="6"/>
        <v>0</v>
      </c>
      <c r="W21" s="49">
        <f t="shared" si="6"/>
        <v>0</v>
      </c>
      <c r="X21" s="51">
        <f t="shared" si="10"/>
        <v>1</v>
      </c>
      <c r="Y21" s="72"/>
      <c r="Z21" s="98">
        <f t="shared" si="11"/>
        <v>33</v>
      </c>
      <c r="AA21" s="75">
        <v>30</v>
      </c>
      <c r="AB21" s="190"/>
      <c r="AC21" s="191"/>
      <c r="AD21" s="55"/>
    </row>
    <row r="22" spans="1:30" ht="18.75" thickBot="1">
      <c r="B22" s="144">
        <v>16</v>
      </c>
      <c r="C22" s="145" t="s">
        <v>36</v>
      </c>
      <c r="D22" s="136">
        <v>1</v>
      </c>
      <c r="E22" s="109"/>
      <c r="F22" s="41">
        <f t="shared" si="3"/>
        <v>33</v>
      </c>
      <c r="G22" s="42">
        <f t="shared" si="0"/>
        <v>0</v>
      </c>
      <c r="H22" s="108">
        <v>1</v>
      </c>
      <c r="I22" s="109"/>
      <c r="J22" s="41">
        <f t="shared" si="4"/>
        <v>33</v>
      </c>
      <c r="K22" s="42">
        <f t="shared" si="1"/>
        <v>0</v>
      </c>
      <c r="L22" s="108">
        <v>1</v>
      </c>
      <c r="M22" s="109"/>
      <c r="N22" s="41">
        <f t="shared" si="9"/>
        <v>30</v>
      </c>
      <c r="O22" s="42">
        <f t="shared" si="5"/>
        <v>0</v>
      </c>
      <c r="P22" s="108">
        <v>1</v>
      </c>
      <c r="Q22" s="109"/>
      <c r="R22" s="110">
        <f t="shared" si="2"/>
        <v>13</v>
      </c>
      <c r="S22" s="110">
        <f t="shared" si="2"/>
        <v>0</v>
      </c>
      <c r="T22" s="108">
        <v>1</v>
      </c>
      <c r="U22" s="109"/>
      <c r="V22" s="110">
        <f t="shared" si="6"/>
        <v>13</v>
      </c>
      <c r="W22" s="111">
        <f t="shared" si="6"/>
        <v>0</v>
      </c>
      <c r="X22" s="112">
        <f t="shared" si="10"/>
        <v>4</v>
      </c>
      <c r="Y22" s="113"/>
      <c r="Z22" s="98">
        <f t="shared" si="11"/>
        <v>122</v>
      </c>
      <c r="AA22" s="74">
        <v>120</v>
      </c>
      <c r="AB22" s="190"/>
      <c r="AC22" s="191"/>
      <c r="AD22" s="55"/>
    </row>
    <row r="23" spans="1:30" ht="18.75" thickBot="1">
      <c r="A23" s="214" t="s">
        <v>81</v>
      </c>
      <c r="B23" s="150">
        <v>17</v>
      </c>
      <c r="C23" s="141" t="s">
        <v>65</v>
      </c>
      <c r="D23" s="137">
        <v>1</v>
      </c>
      <c r="E23" s="116"/>
      <c r="F23" s="117">
        <f t="shared" si="3"/>
        <v>33</v>
      </c>
      <c r="G23" s="118">
        <f t="shared" si="0"/>
        <v>0</v>
      </c>
      <c r="H23" s="115"/>
      <c r="I23" s="116"/>
      <c r="J23" s="117">
        <f>H23*30</f>
        <v>0</v>
      </c>
      <c r="K23" s="118">
        <f>I23*30</f>
        <v>0</v>
      </c>
      <c r="L23" s="115"/>
      <c r="M23" s="116"/>
      <c r="N23" s="117">
        <f t="shared" si="9"/>
        <v>0</v>
      </c>
      <c r="O23" s="118">
        <f t="shared" si="5"/>
        <v>0</v>
      </c>
      <c r="P23" s="115"/>
      <c r="Q23" s="116"/>
      <c r="R23" s="117">
        <f t="shared" ref="R23:S38" si="13">P23*13</f>
        <v>0</v>
      </c>
      <c r="S23" s="117">
        <f t="shared" si="13"/>
        <v>0</v>
      </c>
      <c r="T23" s="115"/>
      <c r="U23" s="116"/>
      <c r="V23" s="117">
        <f t="shared" si="6"/>
        <v>0</v>
      </c>
      <c r="W23" s="118">
        <f t="shared" si="6"/>
        <v>0</v>
      </c>
      <c r="X23" s="119">
        <f t="shared" si="10"/>
        <v>1</v>
      </c>
      <c r="Y23" s="120"/>
      <c r="Z23" s="121">
        <f t="shared" si="11"/>
        <v>33</v>
      </c>
      <c r="AA23" s="207" t="s">
        <v>72</v>
      </c>
      <c r="AB23" s="210"/>
      <c r="AC23" s="211"/>
      <c r="AD23" s="55"/>
    </row>
    <row r="24" spans="1:30" ht="19.5" thickTop="1" thickBot="1">
      <c r="A24" s="215"/>
      <c r="B24" s="151">
        <v>18</v>
      </c>
      <c r="C24" s="146" t="s">
        <v>66</v>
      </c>
      <c r="D24" s="134"/>
      <c r="E24" s="22"/>
      <c r="F24" s="23">
        <f t="shared" si="3"/>
        <v>0</v>
      </c>
      <c r="G24" s="24">
        <f t="shared" si="0"/>
        <v>0</v>
      </c>
      <c r="H24" s="21"/>
      <c r="I24" s="22"/>
      <c r="J24" s="23">
        <f t="shared" ref="J24:K38" si="14">H24*30</f>
        <v>0</v>
      </c>
      <c r="K24" s="24">
        <f t="shared" ref="K24:K37" si="15">I24*30</f>
        <v>0</v>
      </c>
      <c r="L24" s="21">
        <v>2</v>
      </c>
      <c r="M24" s="22"/>
      <c r="N24" s="23">
        <f t="shared" si="9"/>
        <v>60</v>
      </c>
      <c r="O24" s="24">
        <f t="shared" si="5"/>
        <v>0</v>
      </c>
      <c r="P24" s="21"/>
      <c r="Q24" s="22"/>
      <c r="R24" s="48">
        <f t="shared" si="13"/>
        <v>0</v>
      </c>
      <c r="S24" s="48">
        <f t="shared" si="13"/>
        <v>0</v>
      </c>
      <c r="T24" s="21"/>
      <c r="U24" s="22"/>
      <c r="V24" s="48">
        <f t="shared" ref="V24:W38" si="16">T24*13</f>
        <v>0</v>
      </c>
      <c r="W24" s="49">
        <f t="shared" si="16"/>
        <v>0</v>
      </c>
      <c r="X24" s="51">
        <f t="shared" si="10"/>
        <v>2</v>
      </c>
      <c r="Y24" s="80"/>
      <c r="Z24" s="79">
        <f t="shared" si="11"/>
        <v>60</v>
      </c>
      <c r="AA24" s="208"/>
      <c r="AB24" s="212"/>
      <c r="AC24" s="213"/>
      <c r="AD24" s="55"/>
    </row>
    <row r="25" spans="1:30" ht="19.5" thickTop="1" thickBot="1">
      <c r="A25" s="215"/>
      <c r="B25" s="151">
        <v>19</v>
      </c>
      <c r="C25" s="146" t="s">
        <v>67</v>
      </c>
      <c r="D25" s="134"/>
      <c r="E25" s="22"/>
      <c r="F25" s="23">
        <f t="shared" si="3"/>
        <v>0</v>
      </c>
      <c r="G25" s="24">
        <f t="shared" si="0"/>
        <v>0</v>
      </c>
      <c r="H25" s="21"/>
      <c r="I25" s="22"/>
      <c r="J25" s="23">
        <f t="shared" si="14"/>
        <v>0</v>
      </c>
      <c r="K25" s="24">
        <f t="shared" si="15"/>
        <v>0</v>
      </c>
      <c r="L25" s="21">
        <v>2</v>
      </c>
      <c r="M25" s="22"/>
      <c r="N25" s="23">
        <f t="shared" si="9"/>
        <v>60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si="16"/>
        <v>0</v>
      </c>
      <c r="W25" s="49">
        <f t="shared" si="16"/>
        <v>0</v>
      </c>
      <c r="X25" s="51">
        <f t="shared" si="10"/>
        <v>2</v>
      </c>
      <c r="Y25" s="80"/>
      <c r="Z25" s="79">
        <f t="shared" si="11"/>
        <v>60</v>
      </c>
      <c r="AA25" s="208"/>
      <c r="AB25" s="212"/>
      <c r="AC25" s="213"/>
      <c r="AD25" s="55"/>
    </row>
    <row r="26" spans="1:30" ht="30" thickTop="1" thickBot="1">
      <c r="A26" s="215"/>
      <c r="B26" s="151">
        <v>20</v>
      </c>
      <c r="C26" s="146" t="s">
        <v>68</v>
      </c>
      <c r="D26" s="134"/>
      <c r="E26" s="22"/>
      <c r="F26" s="23">
        <f t="shared" si="3"/>
        <v>0</v>
      </c>
      <c r="G26" s="24">
        <f t="shared" si="0"/>
        <v>0</v>
      </c>
      <c r="H26" s="21">
        <v>1</v>
      </c>
      <c r="I26" s="22"/>
      <c r="J26" s="23">
        <f t="shared" si="14"/>
        <v>30</v>
      </c>
      <c r="K26" s="24">
        <f t="shared" si="15"/>
        <v>0</v>
      </c>
      <c r="L26" s="21"/>
      <c r="M26" s="22"/>
      <c r="N26" s="23">
        <f t="shared" si="9"/>
        <v>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6"/>
        <v>0</v>
      </c>
      <c r="W26" s="49">
        <f t="shared" si="16"/>
        <v>0</v>
      </c>
      <c r="X26" s="51">
        <f t="shared" si="10"/>
        <v>1</v>
      </c>
      <c r="Y26" s="80"/>
      <c r="Z26" s="79">
        <f t="shared" si="11"/>
        <v>30</v>
      </c>
      <c r="AA26" s="208"/>
      <c r="AB26" s="212"/>
      <c r="AC26" s="213"/>
      <c r="AD26" s="55"/>
    </row>
    <row r="27" spans="1:30" ht="19.5" thickTop="1" thickBot="1">
      <c r="A27" s="215"/>
      <c r="B27" s="151">
        <v>21</v>
      </c>
      <c r="C27" s="146" t="s">
        <v>39</v>
      </c>
      <c r="D27" s="134">
        <v>3</v>
      </c>
      <c r="E27" s="22"/>
      <c r="F27" s="23">
        <f t="shared" si="3"/>
        <v>99</v>
      </c>
      <c r="G27" s="24">
        <f t="shared" si="0"/>
        <v>0</v>
      </c>
      <c r="H27" s="21">
        <v>1</v>
      </c>
      <c r="I27" s="22"/>
      <c r="J27" s="23">
        <f t="shared" si="14"/>
        <v>30</v>
      </c>
      <c r="K27" s="24">
        <f t="shared" si="15"/>
        <v>0</v>
      </c>
      <c r="L27" s="21"/>
      <c r="M27" s="22"/>
      <c r="N27" s="23">
        <f t="shared" si="9"/>
        <v>0</v>
      </c>
      <c r="O27" s="24">
        <f t="shared" si="5"/>
        <v>0</v>
      </c>
      <c r="P27" s="21"/>
      <c r="Q27" s="22"/>
      <c r="R27" s="48">
        <f t="shared" si="13"/>
        <v>0</v>
      </c>
      <c r="S27" s="48">
        <f t="shared" si="13"/>
        <v>0</v>
      </c>
      <c r="T27" s="21"/>
      <c r="U27" s="22"/>
      <c r="V27" s="48">
        <f t="shared" si="16"/>
        <v>0</v>
      </c>
      <c r="W27" s="49">
        <f t="shared" si="16"/>
        <v>0</v>
      </c>
      <c r="X27" s="51">
        <f t="shared" ref="X27:X38" si="17">SUM(T27/2,P27/2,L27,D27,H27)</f>
        <v>4</v>
      </c>
      <c r="Y27" s="80"/>
      <c r="Z27" s="79">
        <f t="shared" si="11"/>
        <v>129</v>
      </c>
      <c r="AA27" s="208"/>
      <c r="AB27" s="212"/>
      <c r="AC27" s="213"/>
      <c r="AD27" s="55"/>
    </row>
    <row r="28" spans="1:30" ht="19.5" thickTop="1" thickBot="1">
      <c r="A28" s="215"/>
      <c r="B28" s="151">
        <v>22</v>
      </c>
      <c r="C28" s="146" t="s">
        <v>37</v>
      </c>
      <c r="D28" s="134">
        <v>2</v>
      </c>
      <c r="E28" s="22"/>
      <c r="F28" s="23">
        <f t="shared" si="3"/>
        <v>66</v>
      </c>
      <c r="G28" s="24">
        <f t="shared" si="0"/>
        <v>0</v>
      </c>
      <c r="H28" s="21">
        <v>2</v>
      </c>
      <c r="I28" s="22"/>
      <c r="J28" s="23">
        <f t="shared" si="14"/>
        <v>60</v>
      </c>
      <c r="K28" s="24">
        <f t="shared" si="15"/>
        <v>0</v>
      </c>
      <c r="L28" s="21"/>
      <c r="M28" s="22"/>
      <c r="N28" s="23">
        <f t="shared" si="9"/>
        <v>0</v>
      </c>
      <c r="O28" s="24">
        <f t="shared" si="5"/>
        <v>0</v>
      </c>
      <c r="P28" s="21"/>
      <c r="Q28" s="22"/>
      <c r="R28" s="48">
        <f t="shared" si="13"/>
        <v>0</v>
      </c>
      <c r="S28" s="48">
        <f t="shared" si="13"/>
        <v>0</v>
      </c>
      <c r="T28" s="21"/>
      <c r="U28" s="22"/>
      <c r="V28" s="48">
        <f t="shared" si="16"/>
        <v>0</v>
      </c>
      <c r="W28" s="49">
        <f t="shared" si="16"/>
        <v>0</v>
      </c>
      <c r="X28" s="51">
        <f t="shared" si="17"/>
        <v>4</v>
      </c>
      <c r="Y28" s="80"/>
      <c r="Z28" s="79">
        <f t="shared" si="11"/>
        <v>126</v>
      </c>
      <c r="AA28" s="208"/>
      <c r="AB28" s="212"/>
      <c r="AC28" s="213"/>
      <c r="AD28" s="55"/>
    </row>
    <row r="29" spans="1:30" ht="19.5" thickTop="1" thickBot="1">
      <c r="A29" s="215"/>
      <c r="B29" s="151">
        <v>23</v>
      </c>
      <c r="C29" s="146" t="s">
        <v>69</v>
      </c>
      <c r="D29" s="134">
        <v>1</v>
      </c>
      <c r="E29" s="22"/>
      <c r="F29" s="23">
        <f t="shared" si="3"/>
        <v>33</v>
      </c>
      <c r="G29" s="24">
        <f t="shared" si="0"/>
        <v>0</v>
      </c>
      <c r="H29" s="21">
        <v>3</v>
      </c>
      <c r="I29" s="22"/>
      <c r="J29" s="23">
        <f t="shared" si="14"/>
        <v>90</v>
      </c>
      <c r="K29" s="24">
        <f t="shared" si="15"/>
        <v>0</v>
      </c>
      <c r="L29" s="21"/>
      <c r="M29" s="22"/>
      <c r="N29" s="23">
        <f t="shared" si="9"/>
        <v>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6"/>
        <v>0</v>
      </c>
      <c r="W29" s="49">
        <f t="shared" si="16"/>
        <v>0</v>
      </c>
      <c r="X29" s="51">
        <f t="shared" si="17"/>
        <v>4</v>
      </c>
      <c r="Y29" s="80"/>
      <c r="Z29" s="79">
        <f t="shared" si="11"/>
        <v>123</v>
      </c>
      <c r="AA29" s="208"/>
      <c r="AB29" s="212"/>
      <c r="AC29" s="213"/>
      <c r="AD29" s="55"/>
    </row>
    <row r="30" spans="1:30" ht="19.5" thickTop="1" thickBot="1">
      <c r="A30" s="215"/>
      <c r="B30" s="151">
        <v>24</v>
      </c>
      <c r="C30" s="146" t="s">
        <v>41</v>
      </c>
      <c r="D30" s="134"/>
      <c r="E30" s="22"/>
      <c r="F30" s="23">
        <f t="shared" si="3"/>
        <v>0</v>
      </c>
      <c r="G30" s="24">
        <f t="shared" si="0"/>
        <v>0</v>
      </c>
      <c r="H30" s="21"/>
      <c r="I30" s="22"/>
      <c r="J30" s="23">
        <f t="shared" si="14"/>
        <v>0</v>
      </c>
      <c r="K30" s="24">
        <f t="shared" si="15"/>
        <v>0</v>
      </c>
      <c r="L30" s="21">
        <v>2</v>
      </c>
      <c r="M30" s="22"/>
      <c r="N30" s="23">
        <f t="shared" si="9"/>
        <v>60</v>
      </c>
      <c r="O30" s="24">
        <f t="shared" si="5"/>
        <v>0</v>
      </c>
      <c r="P30" s="21">
        <v>4</v>
      </c>
      <c r="Q30" s="22"/>
      <c r="R30" s="48">
        <f t="shared" si="13"/>
        <v>52</v>
      </c>
      <c r="S30" s="48">
        <f t="shared" si="13"/>
        <v>0</v>
      </c>
      <c r="T30" s="21"/>
      <c r="U30" s="22"/>
      <c r="V30" s="48">
        <f t="shared" si="16"/>
        <v>0</v>
      </c>
      <c r="W30" s="49">
        <f t="shared" si="16"/>
        <v>0</v>
      </c>
      <c r="X30" s="51">
        <f t="shared" si="17"/>
        <v>4</v>
      </c>
      <c r="Y30" s="80"/>
      <c r="Z30" s="79">
        <f t="shared" si="11"/>
        <v>112</v>
      </c>
      <c r="AA30" s="208"/>
      <c r="AB30" s="212"/>
      <c r="AC30" s="213"/>
      <c r="AD30" s="55"/>
    </row>
    <row r="31" spans="1:30" ht="19.5" thickTop="1" thickBot="1">
      <c r="A31" s="216"/>
      <c r="B31" s="152">
        <v>25</v>
      </c>
      <c r="C31" s="147" t="s">
        <v>42</v>
      </c>
      <c r="D31" s="138"/>
      <c r="E31" s="124"/>
      <c r="F31" s="125">
        <f t="shared" si="3"/>
        <v>0</v>
      </c>
      <c r="G31" s="126">
        <f t="shared" si="0"/>
        <v>0</v>
      </c>
      <c r="H31" s="123"/>
      <c r="I31" s="124"/>
      <c r="J31" s="125">
        <f t="shared" si="14"/>
        <v>0</v>
      </c>
      <c r="K31" s="126">
        <f t="shared" si="15"/>
        <v>0</v>
      </c>
      <c r="L31" s="123">
        <v>2</v>
      </c>
      <c r="M31" s="124"/>
      <c r="N31" s="125">
        <f t="shared" si="9"/>
        <v>60</v>
      </c>
      <c r="O31" s="126">
        <f t="shared" si="5"/>
        <v>0</v>
      </c>
      <c r="P31" s="123">
        <v>2</v>
      </c>
      <c r="Q31" s="124"/>
      <c r="R31" s="127">
        <f t="shared" si="13"/>
        <v>26</v>
      </c>
      <c r="S31" s="127">
        <f t="shared" si="13"/>
        <v>0</v>
      </c>
      <c r="T31" s="123"/>
      <c r="U31" s="124"/>
      <c r="V31" s="127">
        <f t="shared" si="16"/>
        <v>0</v>
      </c>
      <c r="W31" s="128">
        <f t="shared" si="16"/>
        <v>0</v>
      </c>
      <c r="X31" s="129">
        <f t="shared" si="17"/>
        <v>3</v>
      </c>
      <c r="Y31" s="130"/>
      <c r="Z31" s="131">
        <f t="shared" si="11"/>
        <v>86</v>
      </c>
      <c r="AA31" s="209"/>
      <c r="AB31" s="212"/>
      <c r="AC31" s="213"/>
      <c r="AD31" s="55"/>
    </row>
    <row r="32" spans="1:30" ht="29.25" customHeight="1" thickBot="1">
      <c r="A32" s="214" t="s">
        <v>82</v>
      </c>
      <c r="B32" s="151">
        <v>26</v>
      </c>
      <c r="C32" s="146" t="s">
        <v>70</v>
      </c>
      <c r="D32" s="134">
        <v>1</v>
      </c>
      <c r="E32" s="22"/>
      <c r="F32" s="48">
        <f t="shared" si="3"/>
        <v>33</v>
      </c>
      <c r="G32" s="49">
        <f t="shared" si="0"/>
        <v>0</v>
      </c>
      <c r="H32" s="21">
        <v>1</v>
      </c>
      <c r="I32" s="22"/>
      <c r="J32" s="48">
        <f t="shared" si="14"/>
        <v>30</v>
      </c>
      <c r="K32" s="49">
        <f t="shared" si="15"/>
        <v>0</v>
      </c>
      <c r="L32" s="21"/>
      <c r="M32" s="22"/>
      <c r="N32" s="48">
        <f t="shared" si="9"/>
        <v>0</v>
      </c>
      <c r="O32" s="49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6"/>
        <v>0</v>
      </c>
      <c r="W32" s="49">
        <f t="shared" si="16"/>
        <v>0</v>
      </c>
      <c r="X32" s="51">
        <f t="shared" si="17"/>
        <v>2</v>
      </c>
      <c r="Y32" s="80"/>
      <c r="Z32" s="132">
        <f t="shared" si="11"/>
        <v>63</v>
      </c>
      <c r="AA32" s="207" t="s">
        <v>77</v>
      </c>
      <c r="AB32" s="212"/>
      <c r="AC32" s="213"/>
      <c r="AD32" s="55"/>
    </row>
    <row r="33" spans="1:30" ht="19.5" thickTop="1" thickBot="1">
      <c r="A33" s="215"/>
      <c r="B33" s="152">
        <v>27</v>
      </c>
      <c r="C33" s="146" t="s">
        <v>71</v>
      </c>
      <c r="D33" s="134">
        <v>2</v>
      </c>
      <c r="E33" s="22"/>
      <c r="F33" s="23">
        <f t="shared" si="3"/>
        <v>66</v>
      </c>
      <c r="G33" s="24">
        <f t="shared" si="0"/>
        <v>0</v>
      </c>
      <c r="H33" s="21">
        <v>3</v>
      </c>
      <c r="I33" s="22"/>
      <c r="J33" s="23">
        <f t="shared" si="14"/>
        <v>90</v>
      </c>
      <c r="K33" s="24">
        <f t="shared" si="15"/>
        <v>0</v>
      </c>
      <c r="L33" s="21"/>
      <c r="M33" s="22"/>
      <c r="N33" s="23">
        <f t="shared" si="9"/>
        <v>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6"/>
        <v>0</v>
      </c>
      <c r="W33" s="49">
        <f t="shared" si="16"/>
        <v>0</v>
      </c>
      <c r="X33" s="51">
        <f t="shared" si="17"/>
        <v>5</v>
      </c>
      <c r="Y33" s="80"/>
      <c r="Z33" s="79">
        <f t="shared" si="11"/>
        <v>156</v>
      </c>
      <c r="AA33" s="208"/>
      <c r="AB33" s="212"/>
      <c r="AC33" s="213"/>
      <c r="AD33" s="55"/>
    </row>
    <row r="34" spans="1:30" ht="30" thickTop="1" thickBot="1">
      <c r="A34" s="215"/>
      <c r="B34" s="151">
        <v>28</v>
      </c>
      <c r="C34" s="146" t="s">
        <v>73</v>
      </c>
      <c r="D34" s="134"/>
      <c r="E34" s="22"/>
      <c r="F34" s="23">
        <f t="shared" si="3"/>
        <v>0</v>
      </c>
      <c r="G34" s="24">
        <f t="shared" si="0"/>
        <v>0</v>
      </c>
      <c r="H34" s="21">
        <v>2</v>
      </c>
      <c r="I34" s="22"/>
      <c r="J34" s="23">
        <f t="shared" si="14"/>
        <v>60</v>
      </c>
      <c r="K34" s="24">
        <f t="shared" si="15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/>
      <c r="Q34" s="22"/>
      <c r="R34" s="48">
        <f t="shared" si="13"/>
        <v>0</v>
      </c>
      <c r="S34" s="48">
        <f t="shared" si="13"/>
        <v>0</v>
      </c>
      <c r="T34" s="21"/>
      <c r="U34" s="22"/>
      <c r="V34" s="48">
        <f t="shared" si="16"/>
        <v>0</v>
      </c>
      <c r="W34" s="49">
        <f t="shared" si="16"/>
        <v>0</v>
      </c>
      <c r="X34" s="51">
        <f t="shared" si="17"/>
        <v>4</v>
      </c>
      <c r="Y34" s="80"/>
      <c r="Z34" s="79">
        <f t="shared" si="11"/>
        <v>120</v>
      </c>
      <c r="AA34" s="208"/>
      <c r="AB34" s="212"/>
      <c r="AC34" s="213"/>
      <c r="AD34" s="55"/>
    </row>
    <row r="35" spans="1:30" ht="19.5" thickTop="1" thickBot="1">
      <c r="A35" s="215"/>
      <c r="B35" s="152">
        <v>29</v>
      </c>
      <c r="C35" s="146" t="s">
        <v>74</v>
      </c>
      <c r="D35" s="134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14"/>
        <v>0</v>
      </c>
      <c r="K35" s="24">
        <f t="shared" si="15"/>
        <v>0</v>
      </c>
      <c r="L35" s="21">
        <v>2</v>
      </c>
      <c r="M35" s="22"/>
      <c r="N35" s="23">
        <f t="shared" si="9"/>
        <v>60</v>
      </c>
      <c r="O35" s="24">
        <f t="shared" si="5"/>
        <v>0</v>
      </c>
      <c r="P35" s="21">
        <v>4</v>
      </c>
      <c r="Q35" s="22"/>
      <c r="R35" s="48">
        <f>P35*15</f>
        <v>60</v>
      </c>
      <c r="S35" s="48">
        <f t="shared" si="13"/>
        <v>0</v>
      </c>
      <c r="T35" s="21"/>
      <c r="U35" s="22"/>
      <c r="V35" s="48">
        <f t="shared" si="16"/>
        <v>0</v>
      </c>
      <c r="W35" s="49">
        <f t="shared" si="16"/>
        <v>0</v>
      </c>
      <c r="X35" s="51">
        <f t="shared" si="17"/>
        <v>4</v>
      </c>
      <c r="Y35" s="80"/>
      <c r="Z35" s="79">
        <f t="shared" si="11"/>
        <v>120</v>
      </c>
      <c r="AA35" s="208"/>
      <c r="AB35" s="212"/>
      <c r="AC35" s="213"/>
      <c r="AD35" s="55"/>
    </row>
    <row r="36" spans="1:30" ht="19.5" thickTop="1" thickBot="1">
      <c r="A36" s="215"/>
      <c r="B36" s="151">
        <v>30</v>
      </c>
      <c r="C36" s="146" t="s">
        <v>75</v>
      </c>
      <c r="D36" s="134"/>
      <c r="E36" s="22"/>
      <c r="F36" s="23">
        <f t="shared" si="3"/>
        <v>0</v>
      </c>
      <c r="G36" s="24">
        <f t="shared" si="0"/>
        <v>0</v>
      </c>
      <c r="H36" s="21"/>
      <c r="I36" s="22"/>
      <c r="J36" s="23">
        <f t="shared" si="14"/>
        <v>0</v>
      </c>
      <c r="K36" s="24">
        <f t="shared" si="15"/>
        <v>0</v>
      </c>
      <c r="L36" s="21">
        <v>2</v>
      </c>
      <c r="M36" s="22"/>
      <c r="N36" s="23">
        <f t="shared" si="9"/>
        <v>60</v>
      </c>
      <c r="O36" s="24">
        <f t="shared" si="5"/>
        <v>0</v>
      </c>
      <c r="P36" s="21">
        <v>6</v>
      </c>
      <c r="Q36" s="22"/>
      <c r="R36" s="48">
        <f>P36*15</f>
        <v>90</v>
      </c>
      <c r="S36" s="48">
        <f t="shared" si="13"/>
        <v>0</v>
      </c>
      <c r="T36" s="21"/>
      <c r="U36" s="22"/>
      <c r="V36" s="48">
        <f t="shared" si="16"/>
        <v>0</v>
      </c>
      <c r="W36" s="49">
        <f t="shared" si="16"/>
        <v>0</v>
      </c>
      <c r="X36" s="51">
        <f t="shared" si="17"/>
        <v>5</v>
      </c>
      <c r="Y36" s="80"/>
      <c r="Z36" s="79">
        <f t="shared" si="11"/>
        <v>150</v>
      </c>
      <c r="AA36" s="208"/>
      <c r="AB36" s="212"/>
      <c r="AC36" s="213"/>
      <c r="AD36" s="55"/>
    </row>
    <row r="37" spans="1:30" ht="19.5" thickTop="1" thickBot="1">
      <c r="A37" s="216"/>
      <c r="B37" s="151">
        <v>31</v>
      </c>
      <c r="C37" s="148" t="s">
        <v>76</v>
      </c>
      <c r="D37" s="139"/>
      <c r="E37" s="109"/>
      <c r="F37" s="23">
        <f t="shared" si="3"/>
        <v>0</v>
      </c>
      <c r="G37" s="24">
        <f t="shared" si="0"/>
        <v>0</v>
      </c>
      <c r="H37" s="133">
        <v>5</v>
      </c>
      <c r="I37" s="109"/>
      <c r="J37" s="23">
        <f t="shared" si="14"/>
        <v>150</v>
      </c>
      <c r="K37" s="24">
        <f t="shared" si="15"/>
        <v>0</v>
      </c>
      <c r="L37" s="133"/>
      <c r="M37" s="109"/>
      <c r="N37" s="23">
        <f t="shared" si="9"/>
        <v>0</v>
      </c>
      <c r="O37" s="24">
        <f t="shared" si="5"/>
        <v>0</v>
      </c>
      <c r="P37" s="133"/>
      <c r="Q37" s="109"/>
      <c r="R37" s="48">
        <f t="shared" si="13"/>
        <v>0</v>
      </c>
      <c r="S37" s="48">
        <f t="shared" si="13"/>
        <v>0</v>
      </c>
      <c r="T37" s="133"/>
      <c r="U37" s="109"/>
      <c r="V37" s="48">
        <f t="shared" si="16"/>
        <v>0</v>
      </c>
      <c r="W37" s="49">
        <f t="shared" si="16"/>
        <v>0</v>
      </c>
      <c r="X37" s="51">
        <f t="shared" si="17"/>
        <v>5</v>
      </c>
      <c r="Y37" s="103"/>
      <c r="Z37" s="79">
        <f t="shared" si="11"/>
        <v>150</v>
      </c>
      <c r="AA37" s="209"/>
      <c r="AB37" s="101"/>
      <c r="AC37" s="102"/>
      <c r="AD37" s="55"/>
    </row>
    <row r="38" spans="1:30" ht="18.75" thickBot="1">
      <c r="B38" s="122">
        <v>32</v>
      </c>
      <c r="C38" s="149" t="s">
        <v>51</v>
      </c>
      <c r="D38" s="140"/>
      <c r="E38" s="34"/>
      <c r="F38" s="23">
        <f t="shared" si="3"/>
        <v>0</v>
      </c>
      <c r="G38" s="24">
        <f t="shared" si="0"/>
        <v>0</v>
      </c>
      <c r="H38" s="33"/>
      <c r="I38" s="34"/>
      <c r="J38" s="23">
        <f t="shared" si="14"/>
        <v>0</v>
      </c>
      <c r="K38" s="23">
        <f t="shared" si="14"/>
        <v>0</v>
      </c>
      <c r="L38" s="33"/>
      <c r="M38" s="34">
        <v>2</v>
      </c>
      <c r="N38" s="23">
        <f t="shared" si="9"/>
        <v>0</v>
      </c>
      <c r="O38" s="23">
        <f t="shared" si="9"/>
        <v>60</v>
      </c>
      <c r="P38" s="33"/>
      <c r="Q38" s="34">
        <v>1</v>
      </c>
      <c r="R38" s="48">
        <f t="shared" si="13"/>
        <v>0</v>
      </c>
      <c r="S38" s="48">
        <f>Q38*15</f>
        <v>15</v>
      </c>
      <c r="T38" s="33"/>
      <c r="U38" s="34">
        <v>3</v>
      </c>
      <c r="V38" s="48">
        <f t="shared" si="16"/>
        <v>0</v>
      </c>
      <c r="W38" s="48">
        <f>U38*15</f>
        <v>45</v>
      </c>
      <c r="X38" s="51">
        <f t="shared" si="17"/>
        <v>0</v>
      </c>
      <c r="Y38" s="81">
        <f>SUM(U38/2,Q38/2,M38,E38,I38)</f>
        <v>4</v>
      </c>
      <c r="Z38" s="217"/>
      <c r="AA38" s="218"/>
      <c r="AB38" s="84">
        <f>SUM(G38,S38,K38,O38,W38)</f>
        <v>120</v>
      </c>
      <c r="AC38" s="85">
        <v>120</v>
      </c>
      <c r="AD38" s="55"/>
    </row>
    <row r="39" spans="1:30" ht="17.25" thickTop="1" thickBot="1">
      <c r="B39" s="5"/>
      <c r="C39" s="6" t="s">
        <v>52</v>
      </c>
      <c r="D39" s="104">
        <f t="shared" ref="D39" si="18">SUM(D7:D38)</f>
        <v>33</v>
      </c>
      <c r="E39" s="105">
        <f>SUM(E7:E38)</f>
        <v>0</v>
      </c>
      <c r="F39" s="36"/>
      <c r="G39" s="37"/>
      <c r="H39" s="104">
        <f>SUM(H7:H38)</f>
        <v>31</v>
      </c>
      <c r="I39" s="105">
        <f>SUM(I7:I38)</f>
        <v>6</v>
      </c>
      <c r="J39" s="36"/>
      <c r="K39" s="37"/>
      <c r="L39" s="104">
        <f t="shared" ref="L39" si="19">SUM(L7:L38)</f>
        <v>28</v>
      </c>
      <c r="M39" s="105">
        <f>SUM(M7:M38)</f>
        <v>8</v>
      </c>
      <c r="N39" s="36"/>
      <c r="O39" s="37"/>
      <c r="P39" s="104">
        <f>SUM(P7:P38)</f>
        <v>27</v>
      </c>
      <c r="Q39" s="105">
        <f>SUM(Q7:Q38)</f>
        <v>6</v>
      </c>
      <c r="R39" s="36"/>
      <c r="S39" s="37"/>
      <c r="T39" s="104">
        <f t="shared" ref="T39" si="20">SUM(T7:T38)</f>
        <v>19</v>
      </c>
      <c r="U39" s="105">
        <f>SUM(U7:U38)</f>
        <v>18</v>
      </c>
      <c r="V39" s="36"/>
      <c r="W39" s="37"/>
      <c r="X39" s="97">
        <f>SUM(X7:X38)</f>
        <v>115</v>
      </c>
      <c r="Y39" s="2">
        <f>SUM(Y7:Y38)</f>
        <v>26</v>
      </c>
      <c r="Z39" s="230"/>
      <c r="AA39" s="231"/>
      <c r="AB39" s="235">
        <f>SUM(AB7:AB9,AB11:AB12,AB14:AB19,AB38:AB38)</f>
        <v>770</v>
      </c>
      <c r="AC39" s="238">
        <v>540</v>
      </c>
      <c r="AD39" s="55"/>
    </row>
    <row r="40" spans="1:30" ht="17.25" thickTop="1" thickBot="1">
      <c r="B40" s="25"/>
      <c r="C40" s="8" t="s">
        <v>53</v>
      </c>
      <c r="D40" s="219">
        <f>SUM(D39:E39)</f>
        <v>33</v>
      </c>
      <c r="E40" s="220"/>
      <c r="F40" s="38"/>
      <c r="G40" s="37"/>
      <c r="H40" s="219">
        <f>SUM(H39:I39)</f>
        <v>37</v>
      </c>
      <c r="I40" s="220"/>
      <c r="J40" s="38"/>
      <c r="K40" s="37"/>
      <c r="L40" s="219">
        <f>SUM(L39:M39)</f>
        <v>36</v>
      </c>
      <c r="M40" s="220"/>
      <c r="N40" s="38"/>
      <c r="O40" s="37"/>
      <c r="P40" s="219">
        <f>SUM(P39:Q39)</f>
        <v>33</v>
      </c>
      <c r="Q40" s="220"/>
      <c r="R40" s="38"/>
      <c r="S40" s="37"/>
      <c r="T40" s="219">
        <f>SUM(T39:U39)</f>
        <v>37</v>
      </c>
      <c r="U40" s="220"/>
      <c r="V40" s="38"/>
      <c r="W40" s="37"/>
      <c r="X40" s="219">
        <f>SUM(X39:Y39)</f>
        <v>141</v>
      </c>
      <c r="Y40" s="221"/>
      <c r="Z40" s="232"/>
      <c r="AA40" s="231"/>
      <c r="AB40" s="236"/>
      <c r="AC40" s="239"/>
      <c r="AD40" s="55"/>
    </row>
    <row r="41" spans="1:30" ht="17.25" thickTop="1" thickBot="1">
      <c r="B41" s="39"/>
      <c r="C41" s="40" t="s">
        <v>54</v>
      </c>
      <c r="D41" s="219">
        <v>33</v>
      </c>
      <c r="E41" s="220"/>
      <c r="F41" s="41"/>
      <c r="G41" s="42"/>
      <c r="H41" s="219">
        <v>35</v>
      </c>
      <c r="I41" s="220"/>
      <c r="J41" s="23"/>
      <c r="K41" s="24"/>
      <c r="L41" s="219">
        <v>34</v>
      </c>
      <c r="M41" s="220"/>
      <c r="N41" s="23"/>
      <c r="O41" s="24"/>
      <c r="P41" s="219">
        <v>31</v>
      </c>
      <c r="Q41" s="220"/>
      <c r="R41" s="23"/>
      <c r="S41" s="24"/>
      <c r="T41" s="219">
        <v>31</v>
      </c>
      <c r="U41" s="220"/>
      <c r="V41" s="23"/>
      <c r="W41" s="24"/>
      <c r="X41" s="219">
        <f>SUM(D41,H41,L41,P41)</f>
        <v>133</v>
      </c>
      <c r="Y41" s="220"/>
      <c r="Z41" s="233"/>
      <c r="AA41" s="234"/>
      <c r="AB41" s="237"/>
      <c r="AC41" s="240"/>
      <c r="AD41" s="55"/>
    </row>
    <row r="42" spans="1:30" ht="16.5" thickTop="1" thickBot="1">
      <c r="B42" s="227" t="s">
        <v>64</v>
      </c>
      <c r="C42" s="228"/>
      <c r="D42" s="228"/>
      <c r="E42" s="228"/>
      <c r="F42" s="228"/>
      <c r="G42" s="228"/>
      <c r="H42" s="228"/>
      <c r="I42" s="228"/>
      <c r="J42" s="228"/>
      <c r="K42" s="228"/>
      <c r="L42" s="229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2"/>
      <c r="AA42" s="83"/>
      <c r="AB42" s="83"/>
      <c r="AC42" s="83"/>
      <c r="AD42" s="83"/>
    </row>
    <row r="43" spans="1:30" ht="4.9000000000000004" customHeight="1" thickTop="1"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2"/>
      <c r="AA43" s="83"/>
      <c r="AB43" s="83"/>
      <c r="AC43" s="83"/>
      <c r="AD43" s="83"/>
    </row>
    <row r="44" spans="1:30" ht="13.9" customHeight="1">
      <c r="C44" s="154" t="s">
        <v>83</v>
      </c>
      <c r="D44" s="222" t="s">
        <v>84</v>
      </c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223"/>
      <c r="P44" s="223"/>
      <c r="Q44" s="223"/>
      <c r="R44" s="223"/>
      <c r="S44" s="223"/>
      <c r="T44" s="223"/>
      <c r="U44" s="223"/>
      <c r="V44" s="223"/>
      <c r="W44" s="223"/>
      <c r="X44" s="224"/>
    </row>
    <row r="45" spans="1:30" ht="18.75">
      <c r="C45" s="43" t="s">
        <v>56</v>
      </c>
      <c r="D45" s="155">
        <v>2</v>
      </c>
      <c r="E45" s="156"/>
      <c r="F45" s="156"/>
      <c r="G45" s="156"/>
      <c r="H45" s="155">
        <v>2</v>
      </c>
      <c r="I45" s="156"/>
      <c r="J45" s="156"/>
      <c r="K45" s="156"/>
      <c r="L45" s="155">
        <v>2</v>
      </c>
      <c r="M45" s="156"/>
      <c r="N45" s="156"/>
      <c r="O45" s="156"/>
      <c r="P45" s="155">
        <v>2</v>
      </c>
      <c r="Q45" s="156"/>
      <c r="R45" s="156"/>
      <c r="S45" s="156"/>
      <c r="T45" s="155">
        <v>2</v>
      </c>
      <c r="X45" s="157">
        <f>SUM(T45/2,P45/2,L45,D45,H45)</f>
        <v>8</v>
      </c>
    </row>
    <row r="46" spans="1:30" ht="4.5" customHeight="1"/>
    <row r="47" spans="1:30">
      <c r="D47" s="225" t="s">
        <v>63</v>
      </c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225"/>
      <c r="Q47" s="225"/>
      <c r="R47" s="225"/>
      <c r="S47" s="225"/>
      <c r="T47" s="225"/>
      <c r="U47" s="225"/>
    </row>
    <row r="48" spans="1:30" ht="5.25" customHeight="1"/>
    <row r="49" spans="3:29">
      <c r="C49" s="158" t="s">
        <v>58</v>
      </c>
      <c r="D49" s="106" t="s">
        <v>86</v>
      </c>
    </row>
    <row r="50" spans="3:29">
      <c r="C50" s="106" t="s">
        <v>78</v>
      </c>
    </row>
    <row r="51" spans="3:29">
      <c r="C51" s="226" t="s">
        <v>79</v>
      </c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</row>
    <row r="52" spans="3:29">
      <c r="C52" s="226" t="s">
        <v>80</v>
      </c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</row>
  </sheetData>
  <mergeCells count="45">
    <mergeCell ref="A32:A37"/>
    <mergeCell ref="A23:A31"/>
    <mergeCell ref="X40:Y40"/>
    <mergeCell ref="B42:L42"/>
    <mergeCell ref="D47:U47"/>
    <mergeCell ref="D41:E41"/>
    <mergeCell ref="H41:I41"/>
    <mergeCell ref="L41:M41"/>
    <mergeCell ref="P41:Q41"/>
    <mergeCell ref="T41:U41"/>
    <mergeCell ref="D40:E40"/>
    <mergeCell ref="H40:I40"/>
    <mergeCell ref="L40:M40"/>
    <mergeCell ref="P40:Q40"/>
    <mergeCell ref="T40:U40"/>
    <mergeCell ref="D44:X44"/>
    <mergeCell ref="B2:AC2"/>
    <mergeCell ref="AB20:AC22"/>
    <mergeCell ref="D4:G4"/>
    <mergeCell ref="H4:K4"/>
    <mergeCell ref="L4:O4"/>
    <mergeCell ref="P4:W4"/>
    <mergeCell ref="AA5:AA6"/>
    <mergeCell ref="AC5:AC6"/>
    <mergeCell ref="X8:X9"/>
    <mergeCell ref="Z8:Z9"/>
    <mergeCell ref="AA8:AA9"/>
    <mergeCell ref="AB10:AC10"/>
    <mergeCell ref="AB13:AC13"/>
    <mergeCell ref="C51:AC51"/>
    <mergeCell ref="C52:AC52"/>
    <mergeCell ref="D3:G3"/>
    <mergeCell ref="H3:K3"/>
    <mergeCell ref="L3:O3"/>
    <mergeCell ref="P3:S3"/>
    <mergeCell ref="T3:W3"/>
    <mergeCell ref="X3:AC3"/>
    <mergeCell ref="AA23:AA31"/>
    <mergeCell ref="AB23:AC36"/>
    <mergeCell ref="Z38:AA38"/>
    <mergeCell ref="Z39:AA41"/>
    <mergeCell ref="AB39:AB41"/>
    <mergeCell ref="AC39:AC41"/>
    <mergeCell ref="AA32:AA37"/>
    <mergeCell ref="X41:Y41"/>
  </mergeCells>
  <pageMargins left="0.70866141732283472" right="0.70866141732283472" top="0.35433070866141736" bottom="0.23622047244094491" header="0.31496062992125984" footer="0.15748031496062992"/>
  <pageSetup paperSize="9"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46"/>
  <sheetViews>
    <sheetView topLeftCell="A7" zoomScale="80" zoomScaleNormal="80" workbookViewId="0">
      <selection activeCell="C3" sqref="C3"/>
    </sheetView>
  </sheetViews>
  <sheetFormatPr defaultColWidth="9" defaultRowHeight="15"/>
  <cols>
    <col min="1" max="1" width="3" customWidth="1"/>
    <col min="2" max="2" width="4" customWidth="1"/>
    <col min="3" max="3" width="41.42578125" customWidth="1"/>
    <col min="4" max="4" width="3.85546875" customWidth="1"/>
    <col min="5" max="5" width="3.42578125" customWidth="1"/>
    <col min="6" max="6" width="5.140625" customWidth="1"/>
    <col min="7" max="7" width="4.42578125" customWidth="1"/>
    <col min="8" max="8" width="3.85546875" customWidth="1"/>
    <col min="9" max="9" width="3.42578125" customWidth="1"/>
    <col min="10" max="10" width="5.140625" customWidth="1"/>
    <col min="11" max="11" width="4.42578125" customWidth="1"/>
    <col min="12" max="12" width="3.85546875" customWidth="1"/>
    <col min="13" max="13" width="3.42578125" customWidth="1"/>
    <col min="14" max="14" width="5.140625" customWidth="1"/>
    <col min="15" max="15" width="4.42578125" customWidth="1"/>
    <col min="16" max="16" width="3.85546875" customWidth="1"/>
    <col min="17" max="17" width="3.42578125" customWidth="1"/>
    <col min="18" max="18" width="4.85546875" customWidth="1"/>
    <col min="19" max="19" width="4.42578125" customWidth="1"/>
    <col min="20" max="21" width="3.85546875" customWidth="1"/>
    <col min="22" max="22" width="5.140625" customWidth="1"/>
    <col min="23" max="23" width="4.42578125" customWidth="1"/>
    <col min="24" max="24" width="10.7109375" customWidth="1"/>
    <col min="25" max="25" width="11.5703125" customWidth="1"/>
    <col min="26" max="26" width="5.140625" customWidth="1"/>
    <col min="27" max="27" width="6.42578125" customWidth="1"/>
    <col min="28" max="29" width="5.140625" customWidth="1"/>
  </cols>
  <sheetData>
    <row r="1" spans="2:30" ht="20.25" customHeight="1" thickBot="1">
      <c r="C1" s="1" t="s">
        <v>0</v>
      </c>
    </row>
    <row r="2" spans="2:30" ht="17.25" customHeight="1" thickTop="1" thickBot="1">
      <c r="B2" s="176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  <c r="AD2" s="54"/>
    </row>
    <row r="3" spans="2:30" ht="27.75" thickTop="1" thickBot="1">
      <c r="B3" s="3"/>
      <c r="C3" s="4" t="s">
        <v>85</v>
      </c>
      <c r="D3" s="179" t="s">
        <v>2</v>
      </c>
      <c r="E3" s="180"/>
      <c r="F3" s="180"/>
      <c r="G3" s="181"/>
      <c r="H3" s="182" t="s">
        <v>3</v>
      </c>
      <c r="I3" s="183"/>
      <c r="J3" s="183"/>
      <c r="K3" s="184"/>
      <c r="L3" s="182" t="s">
        <v>4</v>
      </c>
      <c r="M3" s="183"/>
      <c r="N3" s="183"/>
      <c r="O3" s="184"/>
      <c r="P3" s="182" t="s">
        <v>5</v>
      </c>
      <c r="Q3" s="183"/>
      <c r="R3" s="183"/>
      <c r="S3" s="184"/>
      <c r="T3" s="182" t="s">
        <v>6</v>
      </c>
      <c r="U3" s="183"/>
      <c r="V3" s="183"/>
      <c r="W3" s="184"/>
      <c r="X3" s="185" t="s">
        <v>7</v>
      </c>
      <c r="Y3" s="186"/>
      <c r="Z3" s="186"/>
      <c r="AA3" s="186"/>
      <c r="AB3" s="186"/>
      <c r="AC3" s="187"/>
      <c r="AD3" s="55"/>
    </row>
    <row r="4" spans="2:30" ht="16.5" thickTop="1" thickBot="1">
      <c r="B4" s="5"/>
      <c r="C4" s="6"/>
      <c r="D4" s="192" t="s">
        <v>9</v>
      </c>
      <c r="E4" s="241"/>
      <c r="F4" s="241"/>
      <c r="G4" s="242"/>
      <c r="H4" s="195" t="s">
        <v>10</v>
      </c>
      <c r="I4" s="243"/>
      <c r="J4" s="243"/>
      <c r="K4" s="244"/>
      <c r="L4" s="195" t="s">
        <v>60</v>
      </c>
      <c r="M4" s="243"/>
      <c r="N4" s="243"/>
      <c r="O4" s="244"/>
      <c r="P4" s="195" t="s">
        <v>61</v>
      </c>
      <c r="Q4" s="243"/>
      <c r="R4" s="243"/>
      <c r="S4" s="243"/>
      <c r="T4" s="243"/>
      <c r="U4" s="243"/>
      <c r="V4" s="243"/>
      <c r="W4" s="244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11</v>
      </c>
      <c r="C5" s="8" t="s">
        <v>12</v>
      </c>
      <c r="D5" s="9" t="s">
        <v>13</v>
      </c>
      <c r="E5" s="10" t="s">
        <v>14</v>
      </c>
      <c r="F5" s="10" t="s">
        <v>15</v>
      </c>
      <c r="G5" s="11" t="s">
        <v>16</v>
      </c>
      <c r="H5" s="9" t="s">
        <v>13</v>
      </c>
      <c r="I5" s="10" t="s">
        <v>14</v>
      </c>
      <c r="J5" s="10" t="s">
        <v>15</v>
      </c>
      <c r="K5" s="11" t="s">
        <v>16</v>
      </c>
      <c r="L5" s="9" t="s">
        <v>13</v>
      </c>
      <c r="M5" s="10" t="s">
        <v>14</v>
      </c>
      <c r="N5" s="10" t="s">
        <v>15</v>
      </c>
      <c r="O5" s="11" t="s">
        <v>16</v>
      </c>
      <c r="P5" s="9" t="s">
        <v>13</v>
      </c>
      <c r="Q5" s="10" t="s">
        <v>14</v>
      </c>
      <c r="R5" s="10" t="s">
        <v>15</v>
      </c>
      <c r="S5" s="11" t="s">
        <v>16</v>
      </c>
      <c r="T5" s="9" t="s">
        <v>13</v>
      </c>
      <c r="U5" s="10" t="s">
        <v>14</v>
      </c>
      <c r="V5" s="10" t="s">
        <v>15</v>
      </c>
      <c r="W5" s="11" t="s">
        <v>16</v>
      </c>
      <c r="X5" s="47" t="s">
        <v>13</v>
      </c>
      <c r="Y5" s="58" t="s">
        <v>14</v>
      </c>
      <c r="Z5" s="59" t="s">
        <v>13</v>
      </c>
      <c r="AA5" s="198" t="s">
        <v>17</v>
      </c>
      <c r="AB5" s="47" t="s">
        <v>14</v>
      </c>
      <c r="AC5" s="198" t="s">
        <v>17</v>
      </c>
      <c r="AD5" s="60"/>
    </row>
    <row r="6" spans="2:30">
      <c r="B6" s="12"/>
      <c r="C6" s="8" t="s">
        <v>18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 t="s">
        <v>19</v>
      </c>
      <c r="Y6" s="15" t="s">
        <v>20</v>
      </c>
      <c r="Z6" s="61"/>
      <c r="AA6" s="199"/>
      <c r="AB6" s="13"/>
      <c r="AC6" s="199"/>
      <c r="AD6" s="62"/>
    </row>
    <row r="7" spans="2:30" ht="15.75" thickBot="1">
      <c r="B7" s="16">
        <v>1</v>
      </c>
      <c r="C7" s="17">
        <v>2</v>
      </c>
      <c r="D7" s="16">
        <v>3</v>
      </c>
      <c r="E7" s="18">
        <v>4</v>
      </c>
      <c r="F7" s="18">
        <v>5</v>
      </c>
      <c r="G7" s="19">
        <v>6</v>
      </c>
      <c r="H7" s="16">
        <v>5</v>
      </c>
      <c r="I7" s="18">
        <v>6</v>
      </c>
      <c r="J7" s="18">
        <v>9</v>
      </c>
      <c r="K7" s="19">
        <v>10</v>
      </c>
      <c r="L7" s="16">
        <v>7</v>
      </c>
      <c r="M7" s="18">
        <v>8</v>
      </c>
      <c r="N7" s="18">
        <v>9</v>
      </c>
      <c r="O7" s="19">
        <v>10</v>
      </c>
      <c r="P7" s="16">
        <v>9</v>
      </c>
      <c r="Q7" s="18">
        <v>10</v>
      </c>
      <c r="R7" s="18">
        <v>13</v>
      </c>
      <c r="S7" s="19">
        <v>14</v>
      </c>
      <c r="T7" s="16">
        <v>11</v>
      </c>
      <c r="U7" s="18">
        <v>12</v>
      </c>
      <c r="V7" s="18">
        <v>13</v>
      </c>
      <c r="W7" s="19">
        <v>14</v>
      </c>
      <c r="X7" s="16">
        <v>13</v>
      </c>
      <c r="Y7" s="63">
        <v>14</v>
      </c>
      <c r="Z7" s="64">
        <v>15</v>
      </c>
      <c r="AA7" s="65">
        <v>16</v>
      </c>
      <c r="AB7" s="66">
        <v>17</v>
      </c>
      <c r="AC7" s="65">
        <v>18</v>
      </c>
      <c r="AD7" s="67"/>
    </row>
    <row r="8" spans="2:30" ht="18.75" thickTop="1">
      <c r="B8" s="5">
        <v>1</v>
      </c>
      <c r="C8" s="20" t="s">
        <v>21</v>
      </c>
      <c r="D8" s="21">
        <v>3</v>
      </c>
      <c r="E8" s="22"/>
      <c r="F8" s="23">
        <f>D8*33</f>
        <v>99</v>
      </c>
      <c r="G8" s="24">
        <f t="shared" ref="G8:G36" si="0">E8*33</f>
        <v>0</v>
      </c>
      <c r="H8" s="21">
        <v>2</v>
      </c>
      <c r="I8" s="22"/>
      <c r="J8" s="23">
        <f>H8*33</f>
        <v>66</v>
      </c>
      <c r="K8" s="24">
        <f t="shared" ref="K8:K35" si="1">I8*33</f>
        <v>0</v>
      </c>
      <c r="L8" s="21">
        <v>3</v>
      </c>
      <c r="M8" s="22"/>
      <c r="N8" s="23">
        <v>92</v>
      </c>
      <c r="O8" s="24">
        <f>M8*30</f>
        <v>0</v>
      </c>
      <c r="P8" s="21">
        <v>2</v>
      </c>
      <c r="Q8" s="22"/>
      <c r="R8" s="48">
        <f t="shared" ref="R8:S23" si="2">P8*13</f>
        <v>26</v>
      </c>
      <c r="S8" s="48">
        <f t="shared" si="2"/>
        <v>0</v>
      </c>
      <c r="T8" s="21">
        <v>6</v>
      </c>
      <c r="U8" s="48"/>
      <c r="V8" s="48">
        <f>T8*13</f>
        <v>78</v>
      </c>
      <c r="W8" s="49">
        <f>U8*13</f>
        <v>0</v>
      </c>
      <c r="X8" s="50">
        <f>SUM(T8/2,P8/2,L8,D8,H8)</f>
        <v>12</v>
      </c>
      <c r="Y8" s="68">
        <f>SUM(U8/2,Q8/2,M8,E8,I8)</f>
        <v>0</v>
      </c>
      <c r="Z8" s="69">
        <f>SUM(F8,R8,J8,N8,V8)</f>
        <v>361</v>
      </c>
      <c r="AA8" s="70">
        <v>360</v>
      </c>
      <c r="AB8" s="71">
        <f>SUM(G8,S8,K8,O8,W8)</f>
        <v>0</v>
      </c>
      <c r="AC8" s="70">
        <v>240</v>
      </c>
      <c r="AD8" s="55"/>
    </row>
    <row r="9" spans="2:30" ht="18">
      <c r="B9" s="25">
        <v>2</v>
      </c>
      <c r="C9" s="26" t="s">
        <v>22</v>
      </c>
      <c r="D9" s="27">
        <v>2</v>
      </c>
      <c r="E9" s="22"/>
      <c r="F9" s="23">
        <f t="shared" ref="F9:F36" si="3">D9*33</f>
        <v>66</v>
      </c>
      <c r="G9" s="24">
        <f t="shared" si="0"/>
        <v>0</v>
      </c>
      <c r="H9" s="27">
        <v>2</v>
      </c>
      <c r="I9" s="22"/>
      <c r="J9" s="23">
        <f t="shared" ref="J9:J36" si="4">H9*33</f>
        <v>66</v>
      </c>
      <c r="K9" s="24">
        <f t="shared" si="1"/>
        <v>0</v>
      </c>
      <c r="L9" s="27">
        <v>2</v>
      </c>
      <c r="M9" s="22"/>
      <c r="N9" s="23">
        <v>61</v>
      </c>
      <c r="O9" s="24">
        <f t="shared" ref="O9:O35" si="5">M9*30</f>
        <v>0</v>
      </c>
      <c r="P9" s="27">
        <v>2</v>
      </c>
      <c r="Q9" s="22"/>
      <c r="R9" s="48">
        <f t="shared" si="2"/>
        <v>26</v>
      </c>
      <c r="S9" s="48">
        <f t="shared" si="2"/>
        <v>0</v>
      </c>
      <c r="T9" s="27">
        <v>4</v>
      </c>
      <c r="U9" s="22"/>
      <c r="V9" s="48">
        <f t="shared" ref="V9:W24" si="6">T9*13</f>
        <v>52</v>
      </c>
      <c r="W9" s="49">
        <f t="shared" si="6"/>
        <v>0</v>
      </c>
      <c r="X9" s="200">
        <f>SUM(D9:D10,H9:H10,L9:L10,T9/2,T10/2,P9/2,P10/2)</f>
        <v>15</v>
      </c>
      <c r="Y9" s="72">
        <f t="shared" ref="Y9" si="7">SUM(U9/2,Q9/2,M9,E9,I9)</f>
        <v>0</v>
      </c>
      <c r="Z9" s="201">
        <f>SUM(F9:F10,J9:J10,R9:R10,N9:N10,V9:V10)</f>
        <v>450</v>
      </c>
      <c r="AA9" s="203">
        <v>450</v>
      </c>
      <c r="AB9" s="73">
        <f t="shared" ref="AB9" si="8">SUM(G9,S9,K9,O9,W9)</f>
        <v>0</v>
      </c>
      <c r="AC9" s="93">
        <v>180</v>
      </c>
      <c r="AD9" s="55"/>
    </row>
    <row r="10" spans="2:30" ht="18">
      <c r="B10" s="25">
        <v>3</v>
      </c>
      <c r="C10" s="26" t="s">
        <v>23</v>
      </c>
      <c r="D10" s="27">
        <v>1</v>
      </c>
      <c r="E10" s="22"/>
      <c r="F10" s="23">
        <f t="shared" si="3"/>
        <v>33</v>
      </c>
      <c r="G10" s="24">
        <f t="shared" si="0"/>
        <v>0</v>
      </c>
      <c r="H10" s="27">
        <v>1</v>
      </c>
      <c r="I10" s="22"/>
      <c r="J10" s="23">
        <f t="shared" si="4"/>
        <v>33</v>
      </c>
      <c r="K10" s="24">
        <f t="shared" si="1"/>
        <v>0</v>
      </c>
      <c r="L10" s="27">
        <v>2</v>
      </c>
      <c r="M10" s="22"/>
      <c r="N10" s="23">
        <v>61</v>
      </c>
      <c r="O10" s="24">
        <f t="shared" si="5"/>
        <v>0</v>
      </c>
      <c r="P10" s="27">
        <v>1</v>
      </c>
      <c r="Q10" s="22"/>
      <c r="R10" s="48">
        <f t="shared" si="2"/>
        <v>13</v>
      </c>
      <c r="S10" s="48">
        <f t="shared" si="2"/>
        <v>0</v>
      </c>
      <c r="T10" s="27">
        <v>3</v>
      </c>
      <c r="U10" s="22"/>
      <c r="V10" s="48">
        <f t="shared" si="6"/>
        <v>39</v>
      </c>
      <c r="W10" s="49">
        <f t="shared" si="6"/>
        <v>0</v>
      </c>
      <c r="X10" s="200"/>
      <c r="Y10" s="72">
        <f>SUM(U10/2,Q10/2,M10,E10,I10)</f>
        <v>0</v>
      </c>
      <c r="Z10" s="202"/>
      <c r="AA10" s="204"/>
      <c r="AB10" s="73">
        <f>SUM(G10,S10,K10,O10,W10)</f>
        <v>0</v>
      </c>
      <c r="AC10" s="94">
        <v>180</v>
      </c>
      <c r="AD10" s="55"/>
    </row>
    <row r="11" spans="2:30" ht="18">
      <c r="B11" s="25">
        <v>4</v>
      </c>
      <c r="C11" s="26" t="s">
        <v>24</v>
      </c>
      <c r="D11" s="27">
        <v>1</v>
      </c>
      <c r="E11" s="22"/>
      <c r="F11" s="23">
        <f t="shared" si="3"/>
        <v>33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ref="N11:N36" si="9">L11*30</f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>SUM(T11/2,P11/2,L11,D11,H11)</f>
        <v>1</v>
      </c>
      <c r="Y11" s="72"/>
      <c r="Z11" s="92">
        <f>SUM(F11,J11,R11,N11,V11)</f>
        <v>33</v>
      </c>
      <c r="AA11" s="74">
        <v>30</v>
      </c>
      <c r="AB11" s="205"/>
      <c r="AC11" s="206"/>
      <c r="AD11" s="55"/>
    </row>
    <row r="12" spans="2:30" ht="18">
      <c r="B12" s="25">
        <v>5</v>
      </c>
      <c r="C12" s="26" t="s">
        <v>25</v>
      </c>
      <c r="D12" s="27">
        <v>2</v>
      </c>
      <c r="E12" s="22"/>
      <c r="F12" s="23">
        <f t="shared" si="3"/>
        <v>66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ref="X12:Y27" si="10">SUM(T12/2,P12/2,L12,D12,H12)</f>
        <v>2</v>
      </c>
      <c r="Y12" s="72">
        <f>SUM(U12/2,Q12/2,M12,E12,I12)</f>
        <v>0</v>
      </c>
      <c r="Z12" s="92">
        <f>SUM(F12,J12,R12,N12,V12)</f>
        <v>66</v>
      </c>
      <c r="AA12" s="75">
        <v>60</v>
      </c>
      <c r="AB12" s="73">
        <f>SUM(G12,S12,K12,O12,W12)</f>
        <v>0</v>
      </c>
      <c r="AC12" s="75">
        <v>240</v>
      </c>
      <c r="AD12" s="55"/>
    </row>
    <row r="13" spans="2:30" ht="18">
      <c r="B13" s="25">
        <v>6</v>
      </c>
      <c r="C13" s="26" t="s">
        <v>26</v>
      </c>
      <c r="D13" s="27">
        <v>1</v>
      </c>
      <c r="E13" s="22"/>
      <c r="F13" s="23">
        <f t="shared" si="3"/>
        <v>33</v>
      </c>
      <c r="G13" s="24">
        <f t="shared" si="0"/>
        <v>0</v>
      </c>
      <c r="H13" s="27"/>
      <c r="I13" s="22"/>
      <c r="J13" s="23">
        <f t="shared" si="4"/>
        <v>0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1</v>
      </c>
      <c r="Y13" s="72">
        <f>SUM(U13/2,Q13/2,M13,E13,I13)</f>
        <v>0</v>
      </c>
      <c r="Z13" s="92">
        <f t="shared" ref="Z13:Z35" si="11">SUM(F13,J13,R13,N13,V13)</f>
        <v>33</v>
      </c>
      <c r="AA13" s="76">
        <v>30</v>
      </c>
      <c r="AB13" s="73">
        <f>SUM(G13,S13,K13,O13,W13)</f>
        <v>0</v>
      </c>
      <c r="AC13" s="74">
        <v>180</v>
      </c>
      <c r="AD13" s="55"/>
    </row>
    <row r="14" spans="2:30" ht="18">
      <c r="B14" s="25">
        <v>7</v>
      </c>
      <c r="C14" s="26" t="s">
        <v>27</v>
      </c>
      <c r="D14" s="27">
        <v>1</v>
      </c>
      <c r="E14" s="22"/>
      <c r="F14" s="23">
        <f t="shared" si="3"/>
        <v>33</v>
      </c>
      <c r="G14" s="24">
        <f t="shared" si="0"/>
        <v>0</v>
      </c>
      <c r="H14" s="27">
        <v>1</v>
      </c>
      <c r="I14" s="22"/>
      <c r="J14" s="23">
        <f t="shared" si="4"/>
        <v>33</v>
      </c>
      <c r="K14" s="24">
        <f t="shared" si="1"/>
        <v>0</v>
      </c>
      <c r="L14" s="27"/>
      <c r="M14" s="22"/>
      <c r="N14" s="23">
        <f t="shared" si="9"/>
        <v>0</v>
      </c>
      <c r="O14" s="24">
        <f t="shared" si="5"/>
        <v>0</v>
      </c>
      <c r="P14" s="27"/>
      <c r="Q14" s="22"/>
      <c r="R14" s="48">
        <f t="shared" si="2"/>
        <v>0</v>
      </c>
      <c r="S14" s="48">
        <f t="shared" si="2"/>
        <v>0</v>
      </c>
      <c r="T14" s="27"/>
      <c r="U14" s="22"/>
      <c r="V14" s="48">
        <f t="shared" si="6"/>
        <v>0</v>
      </c>
      <c r="W14" s="49">
        <f t="shared" si="6"/>
        <v>0</v>
      </c>
      <c r="X14" s="51">
        <f t="shared" si="10"/>
        <v>2</v>
      </c>
      <c r="Y14" s="72"/>
      <c r="Z14" s="92">
        <f t="shared" si="11"/>
        <v>66</v>
      </c>
      <c r="AA14" s="75">
        <v>60</v>
      </c>
      <c r="AB14" s="205"/>
      <c r="AC14" s="206"/>
      <c r="AD14" s="55"/>
    </row>
    <row r="15" spans="2:30" ht="18">
      <c r="B15" s="25">
        <v>8</v>
      </c>
      <c r="C15" s="26" t="s">
        <v>28</v>
      </c>
      <c r="D15" s="27">
        <v>1</v>
      </c>
      <c r="E15" s="22"/>
      <c r="F15" s="23">
        <f t="shared" si="3"/>
        <v>33</v>
      </c>
      <c r="G15" s="24">
        <f t="shared" si="0"/>
        <v>0</v>
      </c>
      <c r="H15" s="27"/>
      <c r="I15" s="22">
        <v>2</v>
      </c>
      <c r="J15" s="23">
        <f t="shared" si="4"/>
        <v>0</v>
      </c>
      <c r="K15" s="24">
        <v>68</v>
      </c>
      <c r="L15" s="27"/>
      <c r="M15" s="22">
        <v>2</v>
      </c>
      <c r="N15" s="23">
        <f t="shared" si="9"/>
        <v>0</v>
      </c>
      <c r="O15" s="24">
        <v>62</v>
      </c>
      <c r="P15" s="27"/>
      <c r="Q15" s="22">
        <v>4</v>
      </c>
      <c r="R15" s="48">
        <f t="shared" si="2"/>
        <v>0</v>
      </c>
      <c r="S15" s="48">
        <v>55</v>
      </c>
      <c r="T15" s="27"/>
      <c r="U15" s="22">
        <v>4</v>
      </c>
      <c r="V15" s="48">
        <f t="shared" si="6"/>
        <v>0</v>
      </c>
      <c r="W15" s="49">
        <v>55</v>
      </c>
      <c r="X15" s="51">
        <f t="shared" si="10"/>
        <v>1</v>
      </c>
      <c r="Y15" s="72">
        <f t="shared" si="10"/>
        <v>8</v>
      </c>
      <c r="Z15" s="92">
        <f t="shared" si="11"/>
        <v>33</v>
      </c>
      <c r="AA15" s="75">
        <v>30</v>
      </c>
      <c r="AB15" s="73">
        <f t="shared" ref="AB15:AB20" si="12">SUM(G15,S15,K15,O15,W15)</f>
        <v>240</v>
      </c>
      <c r="AC15" s="76">
        <v>240</v>
      </c>
      <c r="AD15" s="55"/>
    </row>
    <row r="16" spans="2:30" ht="18">
      <c r="B16" s="25">
        <v>9</v>
      </c>
      <c r="C16" s="26" t="s">
        <v>29</v>
      </c>
      <c r="D16" s="27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92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2:30" ht="18">
      <c r="B17" s="25">
        <v>10</v>
      </c>
      <c r="C17" s="26" t="s">
        <v>30</v>
      </c>
      <c r="D17" s="27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92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2:30" ht="18">
      <c r="B18" s="25">
        <v>11</v>
      </c>
      <c r="C18" s="26" t="s">
        <v>31</v>
      </c>
      <c r="D18" s="27">
        <v>1</v>
      </c>
      <c r="E18" s="22"/>
      <c r="F18" s="23">
        <f t="shared" si="3"/>
        <v>33</v>
      </c>
      <c r="G18" s="24">
        <f t="shared" si="0"/>
        <v>0</v>
      </c>
      <c r="H18" s="27"/>
      <c r="I18" s="22"/>
      <c r="J18" s="23">
        <f t="shared" si="4"/>
        <v>0</v>
      </c>
      <c r="K18" s="24">
        <f t="shared" si="1"/>
        <v>0</v>
      </c>
      <c r="L18" s="27"/>
      <c r="M18" s="22"/>
      <c r="N18" s="23">
        <f t="shared" si="9"/>
        <v>0</v>
      </c>
      <c r="O18" s="24">
        <f t="shared" si="5"/>
        <v>0</v>
      </c>
      <c r="P18" s="27"/>
      <c r="Q18" s="22"/>
      <c r="R18" s="48">
        <f t="shared" si="2"/>
        <v>0</v>
      </c>
      <c r="S18" s="48">
        <f t="shared" si="2"/>
        <v>0</v>
      </c>
      <c r="T18" s="27"/>
      <c r="U18" s="22"/>
      <c r="V18" s="48">
        <f t="shared" si="6"/>
        <v>0</v>
      </c>
      <c r="W18" s="49">
        <f t="shared" si="6"/>
        <v>0</v>
      </c>
      <c r="X18" s="51">
        <f t="shared" si="10"/>
        <v>1</v>
      </c>
      <c r="Y18" s="72">
        <f t="shared" si="10"/>
        <v>0</v>
      </c>
      <c r="Z18" s="92">
        <f t="shared" si="11"/>
        <v>33</v>
      </c>
      <c r="AA18" s="75">
        <v>30</v>
      </c>
      <c r="AB18" s="73">
        <f t="shared" si="12"/>
        <v>0</v>
      </c>
      <c r="AC18" s="75">
        <v>240</v>
      </c>
      <c r="AD18" s="55"/>
    </row>
    <row r="19" spans="2:30" ht="18">
      <c r="B19" s="25">
        <v>12</v>
      </c>
      <c r="C19" s="26" t="s">
        <v>32</v>
      </c>
      <c r="D19" s="27">
        <v>2</v>
      </c>
      <c r="E19" s="22"/>
      <c r="F19" s="23">
        <f t="shared" si="3"/>
        <v>66</v>
      </c>
      <c r="G19" s="24">
        <f t="shared" si="0"/>
        <v>0</v>
      </c>
      <c r="H19" s="27">
        <v>2</v>
      </c>
      <c r="I19" s="22">
        <v>2</v>
      </c>
      <c r="J19" s="23">
        <f t="shared" si="4"/>
        <v>66</v>
      </c>
      <c r="K19" s="24">
        <v>72</v>
      </c>
      <c r="L19" s="27">
        <v>3</v>
      </c>
      <c r="M19" s="22">
        <v>2</v>
      </c>
      <c r="N19" s="23">
        <f t="shared" si="9"/>
        <v>90</v>
      </c>
      <c r="O19" s="24">
        <v>62</v>
      </c>
      <c r="P19" s="27">
        <v>2</v>
      </c>
      <c r="Q19" s="22">
        <v>1</v>
      </c>
      <c r="R19" s="48">
        <f t="shared" si="2"/>
        <v>26</v>
      </c>
      <c r="S19" s="48">
        <v>17</v>
      </c>
      <c r="T19" s="27">
        <v>4</v>
      </c>
      <c r="U19" s="22">
        <v>3</v>
      </c>
      <c r="V19" s="48">
        <f t="shared" si="6"/>
        <v>52</v>
      </c>
      <c r="W19" s="49">
        <v>45</v>
      </c>
      <c r="X19" s="51">
        <f t="shared" si="10"/>
        <v>10</v>
      </c>
      <c r="Y19" s="72">
        <f t="shared" si="10"/>
        <v>6</v>
      </c>
      <c r="Z19" s="92">
        <f t="shared" si="11"/>
        <v>300</v>
      </c>
      <c r="AA19" s="75">
        <v>300</v>
      </c>
      <c r="AB19" s="73">
        <f t="shared" si="12"/>
        <v>196</v>
      </c>
      <c r="AC19" s="74">
        <v>180</v>
      </c>
      <c r="AD19" s="55"/>
    </row>
    <row r="20" spans="2:30" ht="18">
      <c r="B20" s="25">
        <v>13</v>
      </c>
      <c r="C20" s="26" t="s">
        <v>33</v>
      </c>
      <c r="D20" s="27">
        <v>1</v>
      </c>
      <c r="E20" s="22"/>
      <c r="F20" s="23">
        <f t="shared" si="3"/>
        <v>33</v>
      </c>
      <c r="G20" s="24">
        <f t="shared" si="0"/>
        <v>0</v>
      </c>
      <c r="H20" s="27"/>
      <c r="I20" s="22">
        <v>2</v>
      </c>
      <c r="J20" s="23">
        <f t="shared" si="4"/>
        <v>0</v>
      </c>
      <c r="K20" s="24">
        <v>60</v>
      </c>
      <c r="L20" s="27"/>
      <c r="M20" s="22">
        <v>2</v>
      </c>
      <c r="N20" s="23">
        <f t="shared" si="9"/>
        <v>0</v>
      </c>
      <c r="O20" s="24">
        <v>60</v>
      </c>
      <c r="P20" s="27"/>
      <c r="Q20" s="22">
        <v>4</v>
      </c>
      <c r="R20" s="48">
        <f t="shared" si="2"/>
        <v>0</v>
      </c>
      <c r="S20" s="48">
        <v>52</v>
      </c>
      <c r="T20" s="27"/>
      <c r="U20" s="22">
        <v>4</v>
      </c>
      <c r="V20" s="48">
        <f t="shared" si="6"/>
        <v>0</v>
      </c>
      <c r="W20" s="49">
        <v>52</v>
      </c>
      <c r="X20" s="51">
        <f t="shared" si="10"/>
        <v>1</v>
      </c>
      <c r="Y20" s="72">
        <f t="shared" si="10"/>
        <v>8</v>
      </c>
      <c r="Z20" s="92">
        <f t="shared" si="11"/>
        <v>33</v>
      </c>
      <c r="AA20" s="75">
        <v>30</v>
      </c>
      <c r="AB20" s="73">
        <f t="shared" si="12"/>
        <v>224</v>
      </c>
      <c r="AC20" s="75">
        <v>180</v>
      </c>
      <c r="AD20" s="55"/>
    </row>
    <row r="21" spans="2:30" ht="18">
      <c r="B21" s="25">
        <v>14</v>
      </c>
      <c r="C21" s="26" t="s">
        <v>34</v>
      </c>
      <c r="D21" s="27">
        <v>3</v>
      </c>
      <c r="E21" s="22"/>
      <c r="F21" s="23">
        <f t="shared" si="3"/>
        <v>99</v>
      </c>
      <c r="G21" s="24">
        <f t="shared" si="0"/>
        <v>0</v>
      </c>
      <c r="H21" s="27">
        <v>3</v>
      </c>
      <c r="I21" s="22"/>
      <c r="J21" s="23">
        <f t="shared" si="4"/>
        <v>99</v>
      </c>
      <c r="K21" s="24">
        <f t="shared" si="1"/>
        <v>0</v>
      </c>
      <c r="L21" s="27">
        <v>3</v>
      </c>
      <c r="M21" s="22"/>
      <c r="N21" s="23">
        <f t="shared" si="9"/>
        <v>90</v>
      </c>
      <c r="O21" s="24">
        <f t="shared" si="5"/>
        <v>0</v>
      </c>
      <c r="P21" s="27">
        <v>3</v>
      </c>
      <c r="Q21" s="22"/>
      <c r="R21" s="48">
        <f t="shared" si="2"/>
        <v>39</v>
      </c>
      <c r="S21" s="48">
        <f t="shared" si="2"/>
        <v>0</v>
      </c>
      <c r="T21" s="27">
        <v>3</v>
      </c>
      <c r="U21" s="22"/>
      <c r="V21" s="48">
        <f t="shared" si="6"/>
        <v>39</v>
      </c>
      <c r="W21" s="49">
        <f t="shared" si="6"/>
        <v>0</v>
      </c>
      <c r="X21" s="51">
        <f t="shared" si="10"/>
        <v>12</v>
      </c>
      <c r="Y21" s="72"/>
      <c r="Z21" s="92">
        <f t="shared" si="11"/>
        <v>366</v>
      </c>
      <c r="AA21" s="75">
        <v>360</v>
      </c>
      <c r="AB21" s="188"/>
      <c r="AC21" s="189"/>
      <c r="AD21" s="55"/>
    </row>
    <row r="22" spans="2:30" ht="18">
      <c r="B22" s="25">
        <v>15</v>
      </c>
      <c r="C22" s="26" t="s">
        <v>35</v>
      </c>
      <c r="D22" s="27">
        <v>1</v>
      </c>
      <c r="E22" s="22"/>
      <c r="F22" s="23">
        <f t="shared" si="3"/>
        <v>33</v>
      </c>
      <c r="G22" s="24">
        <f t="shared" si="0"/>
        <v>0</v>
      </c>
      <c r="H22" s="27"/>
      <c r="I22" s="22"/>
      <c r="J22" s="23">
        <f t="shared" si="4"/>
        <v>0</v>
      </c>
      <c r="K22" s="24">
        <f t="shared" si="1"/>
        <v>0</v>
      </c>
      <c r="L22" s="27"/>
      <c r="M22" s="22"/>
      <c r="N22" s="23">
        <f t="shared" si="9"/>
        <v>0</v>
      </c>
      <c r="O22" s="24">
        <f t="shared" si="5"/>
        <v>0</v>
      </c>
      <c r="P22" s="27"/>
      <c r="Q22" s="22"/>
      <c r="R22" s="48">
        <f t="shared" si="2"/>
        <v>0</v>
      </c>
      <c r="S22" s="48">
        <f t="shared" si="2"/>
        <v>0</v>
      </c>
      <c r="T22" s="27"/>
      <c r="U22" s="22"/>
      <c r="V22" s="48">
        <f t="shared" si="6"/>
        <v>0</v>
      </c>
      <c r="W22" s="49">
        <f t="shared" si="6"/>
        <v>0</v>
      </c>
      <c r="X22" s="51">
        <f t="shared" si="10"/>
        <v>1</v>
      </c>
      <c r="Y22" s="72"/>
      <c r="Z22" s="92">
        <f t="shared" si="11"/>
        <v>33</v>
      </c>
      <c r="AA22" s="75">
        <v>30</v>
      </c>
      <c r="AB22" s="190"/>
      <c r="AC22" s="191"/>
      <c r="AD22" s="55"/>
    </row>
    <row r="23" spans="2:30" ht="18.75" thickBot="1">
      <c r="B23" s="25">
        <v>16</v>
      </c>
      <c r="C23" s="28" t="s">
        <v>36</v>
      </c>
      <c r="D23" s="27">
        <v>1</v>
      </c>
      <c r="E23" s="22"/>
      <c r="F23" s="23">
        <f t="shared" si="3"/>
        <v>33</v>
      </c>
      <c r="G23" s="24">
        <f t="shared" si="0"/>
        <v>0</v>
      </c>
      <c r="H23" s="27">
        <v>1</v>
      </c>
      <c r="I23" s="22"/>
      <c r="J23" s="23">
        <f t="shared" si="4"/>
        <v>33</v>
      </c>
      <c r="K23" s="24">
        <f t="shared" si="1"/>
        <v>0</v>
      </c>
      <c r="L23" s="27">
        <v>1</v>
      </c>
      <c r="M23" s="22"/>
      <c r="N23" s="23">
        <f t="shared" si="9"/>
        <v>30</v>
      </c>
      <c r="O23" s="24">
        <f t="shared" si="5"/>
        <v>0</v>
      </c>
      <c r="P23" s="27">
        <v>1</v>
      </c>
      <c r="Q23" s="22"/>
      <c r="R23" s="48">
        <f t="shared" si="2"/>
        <v>13</v>
      </c>
      <c r="S23" s="48">
        <f t="shared" si="2"/>
        <v>0</v>
      </c>
      <c r="T23" s="27">
        <v>1</v>
      </c>
      <c r="U23" s="22"/>
      <c r="V23" s="48">
        <f t="shared" si="6"/>
        <v>13</v>
      </c>
      <c r="W23" s="49">
        <f t="shared" si="6"/>
        <v>0</v>
      </c>
      <c r="X23" s="52">
        <f t="shared" si="10"/>
        <v>4</v>
      </c>
      <c r="Y23" s="77"/>
      <c r="Z23" s="78">
        <f t="shared" si="11"/>
        <v>122</v>
      </c>
      <c r="AA23" s="74">
        <v>120</v>
      </c>
      <c r="AB23" s="190"/>
      <c r="AC23" s="191"/>
      <c r="AD23" s="55"/>
    </row>
    <row r="24" spans="2:30" ht="19.5" thickTop="1" thickBot="1">
      <c r="B24" s="29">
        <v>17</v>
      </c>
      <c r="C24" s="30" t="s">
        <v>37</v>
      </c>
      <c r="D24" s="31">
        <v>4</v>
      </c>
      <c r="E24" s="32"/>
      <c r="F24" s="23">
        <f t="shared" si="3"/>
        <v>132</v>
      </c>
      <c r="G24" s="24">
        <f t="shared" si="0"/>
        <v>0</v>
      </c>
      <c r="H24" s="31"/>
      <c r="I24" s="32"/>
      <c r="J24" s="23">
        <f t="shared" si="4"/>
        <v>0</v>
      </c>
      <c r="K24" s="24">
        <f t="shared" si="1"/>
        <v>0</v>
      </c>
      <c r="L24" s="31"/>
      <c r="M24" s="32"/>
      <c r="N24" s="23">
        <f t="shared" si="9"/>
        <v>0</v>
      </c>
      <c r="O24" s="24">
        <f t="shared" si="5"/>
        <v>0</v>
      </c>
      <c r="P24" s="31"/>
      <c r="Q24" s="32"/>
      <c r="R24" s="48">
        <f t="shared" ref="R24:S36" si="13">P24*13</f>
        <v>0</v>
      </c>
      <c r="S24" s="48">
        <f t="shared" si="13"/>
        <v>0</v>
      </c>
      <c r="T24" s="31"/>
      <c r="U24" s="32"/>
      <c r="V24" s="48">
        <f t="shared" si="6"/>
        <v>0</v>
      </c>
      <c r="W24" s="49">
        <f t="shared" si="6"/>
        <v>0</v>
      </c>
      <c r="X24" s="50">
        <f t="shared" si="10"/>
        <v>4</v>
      </c>
      <c r="Y24" s="68"/>
      <c r="Z24" s="79">
        <f t="shared" si="11"/>
        <v>132</v>
      </c>
      <c r="AA24" s="207" t="s">
        <v>38</v>
      </c>
      <c r="AB24" s="210"/>
      <c r="AC24" s="211"/>
      <c r="AD24" s="55"/>
    </row>
    <row r="25" spans="2:30" ht="19.5" thickTop="1" thickBot="1">
      <c r="B25" s="5">
        <v>18</v>
      </c>
      <c r="C25" s="20" t="s">
        <v>39</v>
      </c>
      <c r="D25" s="21">
        <v>2</v>
      </c>
      <c r="E25" s="22"/>
      <c r="F25" s="23">
        <f t="shared" si="3"/>
        <v>66</v>
      </c>
      <c r="G25" s="24">
        <f t="shared" si="0"/>
        <v>0</v>
      </c>
      <c r="H25" s="21">
        <v>2</v>
      </c>
      <c r="I25" s="22"/>
      <c r="J25" s="23">
        <f t="shared" si="4"/>
        <v>66</v>
      </c>
      <c r="K25" s="24">
        <f t="shared" si="1"/>
        <v>0</v>
      </c>
      <c r="L25" s="21"/>
      <c r="M25" s="22"/>
      <c r="N25" s="23">
        <f t="shared" si="9"/>
        <v>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ref="V25:W36" si="14">T25*13</f>
        <v>0</v>
      </c>
      <c r="W25" s="49">
        <f t="shared" si="14"/>
        <v>0</v>
      </c>
      <c r="X25" s="51">
        <f t="shared" si="10"/>
        <v>4</v>
      </c>
      <c r="Y25" s="80"/>
      <c r="Z25" s="79">
        <f t="shared" si="11"/>
        <v>132</v>
      </c>
      <c r="AA25" s="208"/>
      <c r="AB25" s="212"/>
      <c r="AC25" s="213"/>
      <c r="AD25" s="55"/>
    </row>
    <row r="26" spans="2:30" ht="19.5" thickTop="1" thickBot="1">
      <c r="B26" s="5">
        <v>19</v>
      </c>
      <c r="C26" s="20" t="s">
        <v>40</v>
      </c>
      <c r="D26" s="21"/>
      <c r="E26" s="22"/>
      <c r="F26" s="23">
        <f t="shared" si="3"/>
        <v>0</v>
      </c>
      <c r="G26" s="24">
        <f t="shared" si="0"/>
        <v>0</v>
      </c>
      <c r="H26" s="21">
        <v>3</v>
      </c>
      <c r="I26" s="22"/>
      <c r="J26" s="23">
        <f t="shared" si="4"/>
        <v>99</v>
      </c>
      <c r="K26" s="24">
        <f t="shared" si="1"/>
        <v>0</v>
      </c>
      <c r="L26" s="21">
        <v>1</v>
      </c>
      <c r="M26" s="22"/>
      <c r="N26" s="23">
        <f t="shared" si="9"/>
        <v>30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4"/>
        <v>0</v>
      </c>
      <c r="W26" s="49">
        <f t="shared" si="14"/>
        <v>0</v>
      </c>
      <c r="X26" s="51">
        <f t="shared" si="10"/>
        <v>4</v>
      </c>
      <c r="Y26" s="80"/>
      <c r="Z26" s="79">
        <f t="shared" si="11"/>
        <v>129</v>
      </c>
      <c r="AA26" s="208"/>
      <c r="AB26" s="212"/>
      <c r="AC26" s="213"/>
      <c r="AD26" s="55"/>
    </row>
    <row r="27" spans="2:30" ht="19.5" thickTop="1" thickBot="1">
      <c r="B27" s="5">
        <v>20</v>
      </c>
      <c r="C27" s="20" t="s">
        <v>41</v>
      </c>
      <c r="D27" s="21"/>
      <c r="E27" s="22"/>
      <c r="F27" s="23">
        <f t="shared" si="3"/>
        <v>0</v>
      </c>
      <c r="G27" s="24">
        <f t="shared" si="0"/>
        <v>0</v>
      </c>
      <c r="H27" s="21">
        <v>3</v>
      </c>
      <c r="I27" s="22"/>
      <c r="J27" s="23">
        <f t="shared" si="4"/>
        <v>99</v>
      </c>
      <c r="K27" s="24">
        <f t="shared" si="1"/>
        <v>0</v>
      </c>
      <c r="L27" s="21">
        <v>2</v>
      </c>
      <c r="M27" s="22"/>
      <c r="N27" s="23">
        <f t="shared" si="9"/>
        <v>60</v>
      </c>
      <c r="O27" s="24">
        <f t="shared" si="5"/>
        <v>0</v>
      </c>
      <c r="P27" s="21">
        <v>2</v>
      </c>
      <c r="Q27" s="22"/>
      <c r="R27" s="48">
        <f t="shared" si="13"/>
        <v>26</v>
      </c>
      <c r="S27" s="48">
        <f t="shared" si="13"/>
        <v>0</v>
      </c>
      <c r="T27" s="21"/>
      <c r="U27" s="22"/>
      <c r="V27" s="48">
        <f t="shared" si="14"/>
        <v>0</v>
      </c>
      <c r="W27" s="49">
        <f t="shared" si="14"/>
        <v>0</v>
      </c>
      <c r="X27" s="51">
        <f t="shared" si="10"/>
        <v>6</v>
      </c>
      <c r="Y27" s="80"/>
      <c r="Z27" s="79">
        <f t="shared" si="11"/>
        <v>185</v>
      </c>
      <c r="AA27" s="208"/>
      <c r="AB27" s="212"/>
      <c r="AC27" s="213"/>
      <c r="AD27" s="55"/>
    </row>
    <row r="28" spans="2:30" ht="19.5" thickTop="1" thickBot="1">
      <c r="B28" s="5">
        <v>21</v>
      </c>
      <c r="C28" s="20" t="s">
        <v>42</v>
      </c>
      <c r="D28" s="21"/>
      <c r="E28" s="22"/>
      <c r="F28" s="23">
        <f t="shared" si="3"/>
        <v>0</v>
      </c>
      <c r="G28" s="24">
        <f t="shared" si="0"/>
        <v>0</v>
      </c>
      <c r="H28" s="21"/>
      <c r="I28" s="22"/>
      <c r="J28" s="23">
        <f t="shared" si="4"/>
        <v>0</v>
      </c>
      <c r="K28" s="24">
        <f t="shared" si="1"/>
        <v>0</v>
      </c>
      <c r="L28" s="21">
        <v>3</v>
      </c>
      <c r="M28" s="22"/>
      <c r="N28" s="23">
        <f t="shared" si="9"/>
        <v>90</v>
      </c>
      <c r="O28" s="24">
        <f t="shared" si="5"/>
        <v>0</v>
      </c>
      <c r="P28" s="21">
        <v>1</v>
      </c>
      <c r="Q28" s="22"/>
      <c r="R28" s="48">
        <f t="shared" si="13"/>
        <v>13</v>
      </c>
      <c r="S28" s="48">
        <f t="shared" si="13"/>
        <v>0</v>
      </c>
      <c r="T28" s="21"/>
      <c r="U28" s="22"/>
      <c r="V28" s="48">
        <f t="shared" si="14"/>
        <v>0</v>
      </c>
      <c r="W28" s="49">
        <f t="shared" si="14"/>
        <v>0</v>
      </c>
      <c r="X28" s="51">
        <f t="shared" ref="X28:X36" si="15">SUM(T28/2,P28/2,L28,D28,H28)</f>
        <v>3.5</v>
      </c>
      <c r="Y28" s="80"/>
      <c r="Z28" s="79">
        <f t="shared" si="11"/>
        <v>103</v>
      </c>
      <c r="AA28" s="208"/>
      <c r="AB28" s="212"/>
      <c r="AC28" s="213"/>
      <c r="AD28" s="55"/>
    </row>
    <row r="29" spans="2:30" ht="30" thickTop="1" thickBot="1">
      <c r="B29" s="5">
        <v>22</v>
      </c>
      <c r="C29" s="20" t="s">
        <v>43</v>
      </c>
      <c r="D29" s="21"/>
      <c r="E29" s="22"/>
      <c r="F29" s="23">
        <f t="shared" si="3"/>
        <v>0</v>
      </c>
      <c r="G29" s="24">
        <f t="shared" si="0"/>
        <v>0</v>
      </c>
      <c r="H29" s="21"/>
      <c r="I29" s="22"/>
      <c r="J29" s="23">
        <f t="shared" si="4"/>
        <v>0</v>
      </c>
      <c r="K29" s="24">
        <f t="shared" si="1"/>
        <v>0</v>
      </c>
      <c r="L29" s="21">
        <v>1</v>
      </c>
      <c r="M29" s="22"/>
      <c r="N29" s="23">
        <f t="shared" si="9"/>
        <v>30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4"/>
        <v>0</v>
      </c>
      <c r="W29" s="49">
        <f t="shared" si="14"/>
        <v>0</v>
      </c>
      <c r="X29" s="51">
        <f t="shared" si="15"/>
        <v>1</v>
      </c>
      <c r="Y29" s="80"/>
      <c r="Z29" s="79">
        <f t="shared" si="11"/>
        <v>30</v>
      </c>
      <c r="AA29" s="208"/>
      <c r="AB29" s="212"/>
      <c r="AC29" s="213"/>
      <c r="AD29" s="55"/>
    </row>
    <row r="30" spans="2:30" ht="30" thickTop="1" thickBot="1">
      <c r="B30" s="5">
        <v>23</v>
      </c>
      <c r="C30" s="20" t="s">
        <v>44</v>
      </c>
      <c r="D30" s="21"/>
      <c r="E30" s="22"/>
      <c r="F30" s="23">
        <f t="shared" si="3"/>
        <v>0</v>
      </c>
      <c r="G30" s="24">
        <f t="shared" si="0"/>
        <v>0</v>
      </c>
      <c r="H30" s="21">
        <v>1</v>
      </c>
      <c r="I30" s="22"/>
      <c r="J30" s="23">
        <f t="shared" si="4"/>
        <v>33</v>
      </c>
      <c r="K30" s="24">
        <f t="shared" si="1"/>
        <v>0</v>
      </c>
      <c r="L30" s="21"/>
      <c r="M30" s="22"/>
      <c r="N30" s="23">
        <f t="shared" si="9"/>
        <v>0</v>
      </c>
      <c r="O30" s="24">
        <f t="shared" si="5"/>
        <v>0</v>
      </c>
      <c r="P30" s="21"/>
      <c r="Q30" s="22"/>
      <c r="R30" s="48">
        <f t="shared" si="13"/>
        <v>0</v>
      </c>
      <c r="S30" s="48">
        <f t="shared" si="13"/>
        <v>0</v>
      </c>
      <c r="T30" s="21"/>
      <c r="U30" s="22"/>
      <c r="V30" s="48">
        <f t="shared" si="14"/>
        <v>0</v>
      </c>
      <c r="W30" s="49">
        <f t="shared" si="14"/>
        <v>0</v>
      </c>
      <c r="X30" s="51">
        <f t="shared" si="15"/>
        <v>1</v>
      </c>
      <c r="Y30" s="80"/>
      <c r="Z30" s="79">
        <f t="shared" si="11"/>
        <v>33</v>
      </c>
      <c r="AA30" s="209"/>
      <c r="AB30" s="212"/>
      <c r="AC30" s="213"/>
      <c r="AD30" s="55"/>
    </row>
    <row r="31" spans="2:30" ht="30" thickTop="1" thickBot="1">
      <c r="B31" s="5">
        <v>24</v>
      </c>
      <c r="C31" s="20" t="s">
        <v>45</v>
      </c>
      <c r="D31" s="21">
        <v>4</v>
      </c>
      <c r="E31" s="22"/>
      <c r="F31" s="23">
        <f t="shared" si="3"/>
        <v>132</v>
      </c>
      <c r="G31" s="24">
        <f t="shared" si="0"/>
        <v>0</v>
      </c>
      <c r="H31" s="21">
        <v>4</v>
      </c>
      <c r="I31" s="22"/>
      <c r="J31" s="23">
        <f t="shared" si="4"/>
        <v>132</v>
      </c>
      <c r="K31" s="24">
        <f t="shared" si="1"/>
        <v>0</v>
      </c>
      <c r="L31" s="21"/>
      <c r="M31" s="22"/>
      <c r="N31" s="23">
        <f t="shared" si="9"/>
        <v>0</v>
      </c>
      <c r="O31" s="24">
        <f t="shared" si="5"/>
        <v>0</v>
      </c>
      <c r="P31" s="21"/>
      <c r="Q31" s="22"/>
      <c r="R31" s="48">
        <f t="shared" si="13"/>
        <v>0</v>
      </c>
      <c r="S31" s="48">
        <f t="shared" si="13"/>
        <v>0</v>
      </c>
      <c r="T31" s="21"/>
      <c r="U31" s="22"/>
      <c r="V31" s="48">
        <f t="shared" si="14"/>
        <v>0</v>
      </c>
      <c r="W31" s="49">
        <f t="shared" si="14"/>
        <v>0</v>
      </c>
      <c r="X31" s="51">
        <f t="shared" si="15"/>
        <v>8</v>
      </c>
      <c r="Y31" s="80"/>
      <c r="Z31" s="79">
        <f t="shared" si="11"/>
        <v>264</v>
      </c>
      <c r="AA31" s="207" t="s">
        <v>46</v>
      </c>
      <c r="AB31" s="212"/>
      <c r="AC31" s="213"/>
      <c r="AD31" s="55"/>
    </row>
    <row r="32" spans="2:30" ht="30" thickTop="1" thickBot="1">
      <c r="B32" s="5">
        <v>25</v>
      </c>
      <c r="C32" s="20" t="s">
        <v>47</v>
      </c>
      <c r="D32" s="21"/>
      <c r="E32" s="22"/>
      <c r="F32" s="23">
        <f t="shared" si="3"/>
        <v>0</v>
      </c>
      <c r="G32" s="24">
        <f t="shared" si="0"/>
        <v>0</v>
      </c>
      <c r="H32" s="21">
        <v>3</v>
      </c>
      <c r="I32" s="22"/>
      <c r="J32" s="23">
        <f t="shared" si="4"/>
        <v>99</v>
      </c>
      <c r="K32" s="24">
        <f t="shared" si="1"/>
        <v>0</v>
      </c>
      <c r="L32" s="21"/>
      <c r="M32" s="22"/>
      <c r="N32" s="23">
        <f t="shared" si="9"/>
        <v>0</v>
      </c>
      <c r="O32" s="24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4"/>
        <v>0</v>
      </c>
      <c r="W32" s="49">
        <f t="shared" si="14"/>
        <v>0</v>
      </c>
      <c r="X32" s="51">
        <f t="shared" si="15"/>
        <v>3</v>
      </c>
      <c r="Y32" s="80"/>
      <c r="Z32" s="79">
        <f t="shared" si="11"/>
        <v>99</v>
      </c>
      <c r="AA32" s="208"/>
      <c r="AB32" s="212"/>
      <c r="AC32" s="213"/>
      <c r="AD32" s="55"/>
    </row>
    <row r="33" spans="2:30" ht="30" thickTop="1" thickBot="1">
      <c r="B33" s="5">
        <v>26</v>
      </c>
      <c r="C33" s="20" t="s">
        <v>48</v>
      </c>
      <c r="D33" s="21"/>
      <c r="E33" s="22"/>
      <c r="F33" s="23">
        <f t="shared" si="3"/>
        <v>0</v>
      </c>
      <c r="G33" s="24">
        <f t="shared" si="0"/>
        <v>0</v>
      </c>
      <c r="H33" s="21">
        <v>2</v>
      </c>
      <c r="I33" s="22"/>
      <c r="J33" s="23">
        <f t="shared" si="4"/>
        <v>66</v>
      </c>
      <c r="K33" s="24">
        <f t="shared" si="1"/>
        <v>0</v>
      </c>
      <c r="L33" s="21">
        <v>2</v>
      </c>
      <c r="M33" s="22"/>
      <c r="N33" s="23">
        <f t="shared" si="9"/>
        <v>60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4"/>
        <v>0</v>
      </c>
      <c r="W33" s="49">
        <f t="shared" si="14"/>
        <v>0</v>
      </c>
      <c r="X33" s="51">
        <f t="shared" si="15"/>
        <v>4</v>
      </c>
      <c r="Y33" s="80"/>
      <c r="Z33" s="79">
        <f t="shared" si="11"/>
        <v>126</v>
      </c>
      <c r="AA33" s="208"/>
      <c r="AB33" s="212"/>
      <c r="AC33" s="213"/>
      <c r="AD33" s="55"/>
    </row>
    <row r="34" spans="2:30" ht="19.5" thickTop="1" thickBot="1">
      <c r="B34" s="5">
        <v>27</v>
      </c>
      <c r="C34" s="20" t="s">
        <v>49</v>
      </c>
      <c r="D34" s="21"/>
      <c r="E34" s="22"/>
      <c r="F34" s="23">
        <f t="shared" si="3"/>
        <v>0</v>
      </c>
      <c r="G34" s="24">
        <f t="shared" si="0"/>
        <v>0</v>
      </c>
      <c r="H34" s="21"/>
      <c r="I34" s="22"/>
      <c r="J34" s="23">
        <f t="shared" si="4"/>
        <v>0</v>
      </c>
      <c r="K34" s="24">
        <f t="shared" si="1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>
        <v>5</v>
      </c>
      <c r="Q34" s="22"/>
      <c r="R34" s="48">
        <f t="shared" si="13"/>
        <v>65</v>
      </c>
      <c r="S34" s="48">
        <f t="shared" si="13"/>
        <v>0</v>
      </c>
      <c r="T34" s="21"/>
      <c r="U34" s="22"/>
      <c r="V34" s="48">
        <f t="shared" si="14"/>
        <v>0</v>
      </c>
      <c r="W34" s="49">
        <f t="shared" si="14"/>
        <v>0</v>
      </c>
      <c r="X34" s="51">
        <f t="shared" si="15"/>
        <v>4.5</v>
      </c>
      <c r="Y34" s="80"/>
      <c r="Z34" s="79">
        <f t="shared" si="11"/>
        <v>125</v>
      </c>
      <c r="AA34" s="208"/>
      <c r="AB34" s="212"/>
      <c r="AC34" s="213"/>
      <c r="AD34" s="55"/>
    </row>
    <row r="35" spans="2:30" ht="19.5" thickTop="1" thickBot="1">
      <c r="B35" s="5">
        <v>28</v>
      </c>
      <c r="C35" s="20" t="s">
        <v>50</v>
      </c>
      <c r="D35" s="21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4"/>
        <v>0</v>
      </c>
      <c r="K35" s="24">
        <f t="shared" si="1"/>
        <v>0</v>
      </c>
      <c r="L35" s="21">
        <v>4</v>
      </c>
      <c r="M35" s="22"/>
      <c r="N35" s="23">
        <f t="shared" si="9"/>
        <v>120</v>
      </c>
      <c r="O35" s="24">
        <f t="shared" si="5"/>
        <v>0</v>
      </c>
      <c r="P35" s="21">
        <v>6</v>
      </c>
      <c r="Q35" s="22"/>
      <c r="R35" s="48">
        <f t="shared" si="13"/>
        <v>78</v>
      </c>
      <c r="S35" s="48">
        <f t="shared" si="13"/>
        <v>0</v>
      </c>
      <c r="T35" s="21"/>
      <c r="U35" s="22"/>
      <c r="V35" s="48">
        <f t="shared" si="14"/>
        <v>0</v>
      </c>
      <c r="W35" s="49">
        <f t="shared" si="14"/>
        <v>0</v>
      </c>
      <c r="X35" s="51">
        <f t="shared" si="15"/>
        <v>7</v>
      </c>
      <c r="Y35" s="80"/>
      <c r="Z35" s="79">
        <f t="shared" si="11"/>
        <v>198</v>
      </c>
      <c r="AA35" s="208"/>
      <c r="AB35" s="212"/>
      <c r="AC35" s="213"/>
      <c r="AD35" s="55"/>
    </row>
    <row r="36" spans="2:30" ht="18.75" thickBot="1">
      <c r="B36" s="5">
        <v>29</v>
      </c>
      <c r="C36" s="28" t="s">
        <v>51</v>
      </c>
      <c r="D36" s="33"/>
      <c r="E36" s="34"/>
      <c r="F36" s="23">
        <f t="shared" si="3"/>
        <v>0</v>
      </c>
      <c r="G36" s="24">
        <f t="shared" si="0"/>
        <v>0</v>
      </c>
      <c r="H36" s="33"/>
      <c r="I36" s="34">
        <v>1</v>
      </c>
      <c r="J36" s="23">
        <f t="shared" si="4"/>
        <v>0</v>
      </c>
      <c r="K36" s="24">
        <v>34</v>
      </c>
      <c r="L36" s="33"/>
      <c r="M36" s="34">
        <v>1</v>
      </c>
      <c r="N36" s="23">
        <f t="shared" si="9"/>
        <v>0</v>
      </c>
      <c r="O36" s="24">
        <v>31</v>
      </c>
      <c r="P36" s="33"/>
      <c r="Q36" s="34">
        <v>1</v>
      </c>
      <c r="R36" s="48">
        <f t="shared" si="13"/>
        <v>0</v>
      </c>
      <c r="S36" s="48">
        <v>15</v>
      </c>
      <c r="T36" s="33"/>
      <c r="U36" s="34">
        <v>3</v>
      </c>
      <c r="V36" s="48">
        <f t="shared" si="14"/>
        <v>0</v>
      </c>
      <c r="W36" s="49">
        <v>40</v>
      </c>
      <c r="X36" s="51">
        <f t="shared" si="15"/>
        <v>0</v>
      </c>
      <c r="Y36" s="81">
        <f>SUM(U36/2,Q36/2,M36,E36,I36)</f>
        <v>4</v>
      </c>
      <c r="Z36" s="217"/>
      <c r="AA36" s="218"/>
      <c r="AB36" s="84">
        <f>SUM(G36,S36,K36,O36,W36)</f>
        <v>120</v>
      </c>
      <c r="AC36" s="85">
        <v>120</v>
      </c>
      <c r="AD36" s="55"/>
    </row>
    <row r="37" spans="2:30" ht="17.25" thickTop="1" thickBot="1">
      <c r="B37" s="29"/>
      <c r="C37" s="35" t="s">
        <v>52</v>
      </c>
      <c r="D37" s="95">
        <f t="shared" ref="D37" si="16">SUM(D8:D36)</f>
        <v>33</v>
      </c>
      <c r="E37" s="96">
        <f>SUM(E8:E36)</f>
        <v>0</v>
      </c>
      <c r="F37" s="36"/>
      <c r="G37" s="37"/>
      <c r="H37" s="95">
        <f>SUM(H8:H36)</f>
        <v>30</v>
      </c>
      <c r="I37" s="96">
        <f>SUM(I8:I36)</f>
        <v>7</v>
      </c>
      <c r="J37" s="36"/>
      <c r="K37" s="37"/>
      <c r="L37" s="95">
        <f t="shared" ref="L37" si="17">SUM(L8:L36)</f>
        <v>29</v>
      </c>
      <c r="M37" s="96">
        <f>SUM(M8:M36)</f>
        <v>7</v>
      </c>
      <c r="N37" s="36"/>
      <c r="O37" s="37"/>
      <c r="P37" s="95">
        <f>SUM(P8:P36)</f>
        <v>25</v>
      </c>
      <c r="Q37" s="96">
        <f>SUM(Q8:Q36)</f>
        <v>10</v>
      </c>
      <c r="R37" s="36"/>
      <c r="S37" s="37"/>
      <c r="T37" s="95">
        <f t="shared" ref="T37" si="18">SUM(T8:T36)</f>
        <v>21</v>
      </c>
      <c r="U37" s="96">
        <f>SUM(U8:U36)</f>
        <v>14</v>
      </c>
      <c r="V37" s="36"/>
      <c r="W37" s="37"/>
      <c r="X37" s="97">
        <f>SUM(X8:X36)</f>
        <v>115</v>
      </c>
      <c r="Y37" s="2">
        <f>SUM(Y8:Y36)</f>
        <v>26</v>
      </c>
      <c r="Z37" s="230"/>
      <c r="AA37" s="231"/>
      <c r="AB37" s="235">
        <f>SUM(AB8:AB10,AB12:AB13,AB15:AB20,AB36:AB36)</f>
        <v>780</v>
      </c>
      <c r="AC37" s="238">
        <v>540</v>
      </c>
      <c r="AD37" s="55"/>
    </row>
    <row r="38" spans="2:30" ht="17.25" thickTop="1" thickBot="1">
      <c r="B38" s="25"/>
      <c r="C38" s="8" t="s">
        <v>53</v>
      </c>
      <c r="D38" s="219">
        <f>SUM(D37:E37)</f>
        <v>33</v>
      </c>
      <c r="E38" s="220"/>
      <c r="F38" s="38"/>
      <c r="G38" s="37"/>
      <c r="H38" s="219">
        <f>SUM(H37:I37)</f>
        <v>37</v>
      </c>
      <c r="I38" s="220"/>
      <c r="J38" s="38"/>
      <c r="K38" s="37"/>
      <c r="L38" s="219">
        <f>SUM(L37:M37)</f>
        <v>36</v>
      </c>
      <c r="M38" s="220"/>
      <c r="N38" s="38"/>
      <c r="O38" s="37"/>
      <c r="P38" s="219">
        <f>SUM(P37:Q37)</f>
        <v>35</v>
      </c>
      <c r="Q38" s="220"/>
      <c r="R38" s="38"/>
      <c r="S38" s="37"/>
      <c r="T38" s="219">
        <f>SUM(T37:U37)</f>
        <v>35</v>
      </c>
      <c r="U38" s="220"/>
      <c r="V38" s="38"/>
      <c r="W38" s="37"/>
      <c r="X38" s="219">
        <f>SUM(X37:Y37)</f>
        <v>141</v>
      </c>
      <c r="Y38" s="221"/>
      <c r="Z38" s="232"/>
      <c r="AA38" s="231"/>
      <c r="AB38" s="236"/>
      <c r="AC38" s="239"/>
      <c r="AD38" s="55"/>
    </row>
    <row r="39" spans="2:30" ht="17.25" thickTop="1" thickBot="1">
      <c r="B39" s="39"/>
      <c r="C39" s="40" t="s">
        <v>54</v>
      </c>
      <c r="D39" s="219">
        <v>33</v>
      </c>
      <c r="E39" s="220"/>
      <c r="F39" s="41"/>
      <c r="G39" s="42"/>
      <c r="H39" s="219">
        <v>35</v>
      </c>
      <c r="I39" s="220"/>
      <c r="J39" s="23"/>
      <c r="K39" s="24"/>
      <c r="L39" s="219">
        <v>34</v>
      </c>
      <c r="M39" s="220"/>
      <c r="N39" s="23"/>
      <c r="O39" s="24"/>
      <c r="P39" s="219">
        <v>31</v>
      </c>
      <c r="Q39" s="220"/>
      <c r="R39" s="23"/>
      <c r="S39" s="24"/>
      <c r="T39" s="219">
        <v>31</v>
      </c>
      <c r="U39" s="220"/>
      <c r="V39" s="23"/>
      <c r="W39" s="24"/>
      <c r="X39" s="219">
        <f>SUM(D39,H39,L39,P39)</f>
        <v>133</v>
      </c>
      <c r="Y39" s="220"/>
      <c r="Z39" s="233"/>
      <c r="AA39" s="234"/>
      <c r="AB39" s="237"/>
      <c r="AC39" s="240"/>
      <c r="AD39" s="55"/>
    </row>
    <row r="40" spans="2:30" ht="16.5" thickTop="1" thickBot="1">
      <c r="B40" s="227" t="s">
        <v>55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9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2"/>
      <c r="AA40" s="83"/>
      <c r="AB40" s="83"/>
      <c r="AC40" s="83"/>
      <c r="AD40" s="83"/>
    </row>
    <row r="41" spans="2:30" s="106" customFormat="1" ht="20.45" customHeight="1" thickTop="1">
      <c r="C41" s="154" t="s">
        <v>83</v>
      </c>
      <c r="D41" s="222" t="s">
        <v>84</v>
      </c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4"/>
    </row>
    <row r="42" spans="2:30" ht="18.75">
      <c r="C42" s="43" t="s">
        <v>56</v>
      </c>
      <c r="D42" s="44">
        <v>2</v>
      </c>
      <c r="E42" s="45"/>
      <c r="F42" s="45"/>
      <c r="G42" s="45"/>
      <c r="H42" s="44">
        <v>2</v>
      </c>
      <c r="I42" s="45"/>
      <c r="J42" s="45"/>
      <c r="K42" s="45"/>
      <c r="L42" s="44">
        <v>2</v>
      </c>
      <c r="M42" s="45"/>
      <c r="N42" s="45"/>
      <c r="O42" s="45"/>
      <c r="P42" s="44">
        <v>2</v>
      </c>
      <c r="Q42" s="45"/>
      <c r="R42" s="45"/>
      <c r="S42" s="45"/>
      <c r="T42" s="44">
        <v>2</v>
      </c>
      <c r="X42" s="53">
        <f>SUM(T42/2,P42/2,L42,D42,H42)</f>
        <v>8</v>
      </c>
    </row>
    <row r="43" spans="2:30" ht="4.5" customHeight="1"/>
    <row r="44" spans="2:30">
      <c r="D44" s="245" t="s">
        <v>57</v>
      </c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</row>
    <row r="45" spans="2:30" ht="9" customHeight="1"/>
    <row r="46" spans="2:30">
      <c r="C46" s="159" t="s">
        <v>58</v>
      </c>
      <c r="D46" t="s">
        <v>86</v>
      </c>
    </row>
  </sheetData>
  <mergeCells count="41">
    <mergeCell ref="T38:U38"/>
    <mergeCell ref="X38:Y38"/>
    <mergeCell ref="B40:L40"/>
    <mergeCell ref="D44:U44"/>
    <mergeCell ref="D39:E39"/>
    <mergeCell ref="H39:I39"/>
    <mergeCell ref="L39:M39"/>
    <mergeCell ref="P39:Q39"/>
    <mergeCell ref="T39:U39"/>
    <mergeCell ref="B2:AC2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D3:G3"/>
    <mergeCell ref="H3:K3"/>
    <mergeCell ref="L3:O3"/>
    <mergeCell ref="P3:S3"/>
    <mergeCell ref="T3:W3"/>
    <mergeCell ref="D41:X41"/>
    <mergeCell ref="X3:AC3"/>
    <mergeCell ref="AA24:AA30"/>
    <mergeCell ref="AB24:AC35"/>
    <mergeCell ref="AA31:AA35"/>
    <mergeCell ref="Z36:AA36"/>
    <mergeCell ref="Z37:AA39"/>
    <mergeCell ref="AB37:AB39"/>
    <mergeCell ref="AC37:AC39"/>
    <mergeCell ref="X39:Y39"/>
    <mergeCell ref="D38:E38"/>
    <mergeCell ref="H38:I38"/>
    <mergeCell ref="L38:M38"/>
    <mergeCell ref="P38:Q38"/>
  </mergeCells>
  <pageMargins left="0.70833333333333304" right="0.70833333333333304" top="0.35416666666666702" bottom="0.22986111111111099" header="0.31458333333333299" footer="0.156944444444444"/>
  <pageSetup paperSize="9" scale="6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47"/>
  <sheetViews>
    <sheetView zoomScale="80" zoomScaleNormal="80" workbookViewId="0">
      <selection activeCell="C3" sqref="C3"/>
    </sheetView>
  </sheetViews>
  <sheetFormatPr defaultColWidth="9" defaultRowHeight="15"/>
  <cols>
    <col min="1" max="1" width="3" customWidth="1"/>
    <col min="2" max="2" width="4" customWidth="1"/>
    <col min="3" max="3" width="41.42578125" customWidth="1"/>
    <col min="4" max="4" width="3.85546875" customWidth="1"/>
    <col min="5" max="5" width="3.42578125" customWidth="1"/>
    <col min="6" max="6" width="5.140625" customWidth="1"/>
    <col min="7" max="7" width="4.42578125" customWidth="1"/>
    <col min="8" max="8" width="3.85546875" customWidth="1"/>
    <col min="9" max="9" width="3.42578125" customWidth="1"/>
    <col min="10" max="10" width="5.140625" customWidth="1"/>
    <col min="11" max="11" width="4.42578125" customWidth="1"/>
    <col min="12" max="12" width="3.85546875" customWidth="1"/>
    <col min="13" max="13" width="3.42578125" customWidth="1"/>
    <col min="14" max="14" width="5.140625" customWidth="1"/>
    <col min="15" max="15" width="4.42578125" customWidth="1"/>
    <col min="16" max="16" width="3.85546875" customWidth="1"/>
    <col min="17" max="17" width="3.42578125" customWidth="1"/>
    <col min="18" max="18" width="4.85546875" customWidth="1"/>
    <col min="19" max="19" width="4.42578125" customWidth="1"/>
    <col min="20" max="21" width="3.85546875" customWidth="1"/>
    <col min="22" max="22" width="5.140625" customWidth="1"/>
    <col min="23" max="23" width="4.42578125" customWidth="1"/>
    <col min="24" max="24" width="10.7109375" customWidth="1"/>
    <col min="25" max="25" width="11.5703125" customWidth="1"/>
    <col min="26" max="26" width="5.140625" customWidth="1"/>
    <col min="27" max="27" width="6.42578125" customWidth="1"/>
    <col min="28" max="29" width="5.140625" customWidth="1"/>
  </cols>
  <sheetData>
    <row r="1" spans="2:30" ht="20.25" customHeight="1" thickBot="1">
      <c r="C1" s="1" t="s">
        <v>0</v>
      </c>
    </row>
    <row r="2" spans="2:30" ht="17.25" customHeight="1" thickTop="1" thickBot="1">
      <c r="B2" s="176" t="s">
        <v>1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8"/>
      <c r="AD2" s="54"/>
    </row>
    <row r="3" spans="2:30" ht="27.75" thickTop="1" thickBot="1">
      <c r="B3" s="3"/>
      <c r="C3" s="4" t="s">
        <v>88</v>
      </c>
      <c r="D3" s="179" t="s">
        <v>2</v>
      </c>
      <c r="E3" s="180"/>
      <c r="F3" s="180"/>
      <c r="G3" s="181"/>
      <c r="H3" s="182" t="s">
        <v>3</v>
      </c>
      <c r="I3" s="183"/>
      <c r="J3" s="183"/>
      <c r="K3" s="184"/>
      <c r="L3" s="182" t="s">
        <v>4</v>
      </c>
      <c r="M3" s="183"/>
      <c r="N3" s="183"/>
      <c r="O3" s="184"/>
      <c r="P3" s="182" t="s">
        <v>5</v>
      </c>
      <c r="Q3" s="183"/>
      <c r="R3" s="183"/>
      <c r="S3" s="184"/>
      <c r="T3" s="182" t="s">
        <v>6</v>
      </c>
      <c r="U3" s="183"/>
      <c r="V3" s="183"/>
      <c r="W3" s="184"/>
      <c r="X3" s="185" t="s">
        <v>7</v>
      </c>
      <c r="Y3" s="186"/>
      <c r="Z3" s="186"/>
      <c r="AA3" s="186"/>
      <c r="AB3" s="186"/>
      <c r="AC3" s="187"/>
      <c r="AD3" s="55"/>
    </row>
    <row r="4" spans="2:30" ht="16.5" thickTop="1" thickBot="1">
      <c r="B4" s="5"/>
      <c r="C4" s="6"/>
      <c r="D4" s="192" t="s">
        <v>8</v>
      </c>
      <c r="E4" s="241"/>
      <c r="F4" s="241"/>
      <c r="G4" s="242"/>
      <c r="H4" s="195" t="s">
        <v>9</v>
      </c>
      <c r="I4" s="243"/>
      <c r="J4" s="243"/>
      <c r="K4" s="244"/>
      <c r="L4" s="195" t="s">
        <v>10</v>
      </c>
      <c r="M4" s="243"/>
      <c r="N4" s="243"/>
      <c r="O4" s="244"/>
      <c r="P4" s="195" t="s">
        <v>59</v>
      </c>
      <c r="Q4" s="243"/>
      <c r="R4" s="243"/>
      <c r="S4" s="243"/>
      <c r="T4" s="243"/>
      <c r="U4" s="243"/>
      <c r="V4" s="243"/>
      <c r="W4" s="244"/>
      <c r="X4" s="46"/>
      <c r="Y4" s="56"/>
      <c r="Z4" s="56"/>
      <c r="AA4" s="56"/>
      <c r="AB4" s="56"/>
      <c r="AC4" s="57"/>
      <c r="AD4" s="55"/>
    </row>
    <row r="5" spans="2:30" ht="15.75" thickTop="1">
      <c r="B5" s="7" t="s">
        <v>11</v>
      </c>
      <c r="C5" s="8" t="s">
        <v>12</v>
      </c>
      <c r="D5" s="9" t="s">
        <v>13</v>
      </c>
      <c r="E5" s="10" t="s">
        <v>14</v>
      </c>
      <c r="F5" s="10" t="s">
        <v>15</v>
      </c>
      <c r="G5" s="11" t="s">
        <v>16</v>
      </c>
      <c r="H5" s="9" t="s">
        <v>13</v>
      </c>
      <c r="I5" s="10" t="s">
        <v>14</v>
      </c>
      <c r="J5" s="10" t="s">
        <v>15</v>
      </c>
      <c r="K5" s="11" t="s">
        <v>16</v>
      </c>
      <c r="L5" s="9" t="s">
        <v>13</v>
      </c>
      <c r="M5" s="10" t="s">
        <v>14</v>
      </c>
      <c r="N5" s="10" t="s">
        <v>15</v>
      </c>
      <c r="O5" s="11" t="s">
        <v>16</v>
      </c>
      <c r="P5" s="9" t="s">
        <v>13</v>
      </c>
      <c r="Q5" s="10" t="s">
        <v>14</v>
      </c>
      <c r="R5" s="10" t="s">
        <v>15</v>
      </c>
      <c r="S5" s="11" t="s">
        <v>16</v>
      </c>
      <c r="T5" s="9" t="s">
        <v>13</v>
      </c>
      <c r="U5" s="10" t="s">
        <v>14</v>
      </c>
      <c r="V5" s="10" t="s">
        <v>15</v>
      </c>
      <c r="W5" s="11" t="s">
        <v>16</v>
      </c>
      <c r="X5" s="47" t="s">
        <v>13</v>
      </c>
      <c r="Y5" s="58" t="s">
        <v>14</v>
      </c>
      <c r="Z5" s="59" t="s">
        <v>13</v>
      </c>
      <c r="AA5" s="198" t="s">
        <v>17</v>
      </c>
      <c r="AB5" s="47" t="s">
        <v>14</v>
      </c>
      <c r="AC5" s="198" t="s">
        <v>17</v>
      </c>
      <c r="AD5" s="60"/>
    </row>
    <row r="6" spans="2:30">
      <c r="B6" s="12"/>
      <c r="C6" s="8" t="s">
        <v>18</v>
      </c>
      <c r="D6" s="13"/>
      <c r="E6" s="14"/>
      <c r="F6" s="14"/>
      <c r="G6" s="15"/>
      <c r="H6" s="13"/>
      <c r="I6" s="14"/>
      <c r="J6" s="14"/>
      <c r="K6" s="15"/>
      <c r="L6" s="13"/>
      <c r="M6" s="14"/>
      <c r="N6" s="14"/>
      <c r="O6" s="15"/>
      <c r="P6" s="13"/>
      <c r="Q6" s="14"/>
      <c r="R6" s="14"/>
      <c r="S6" s="15"/>
      <c r="T6" s="13"/>
      <c r="U6" s="14"/>
      <c r="V6" s="14"/>
      <c r="W6" s="15"/>
      <c r="X6" s="13" t="s">
        <v>19</v>
      </c>
      <c r="Y6" s="15" t="s">
        <v>20</v>
      </c>
      <c r="Z6" s="61"/>
      <c r="AA6" s="199"/>
      <c r="AB6" s="13"/>
      <c r="AC6" s="199"/>
      <c r="AD6" s="62"/>
    </row>
    <row r="7" spans="2:30" ht="15.75" thickBot="1">
      <c r="B7" s="16">
        <v>1</v>
      </c>
      <c r="C7" s="17">
        <v>2</v>
      </c>
      <c r="D7" s="16">
        <v>3</v>
      </c>
      <c r="E7" s="18">
        <v>4</v>
      </c>
      <c r="F7" s="18">
        <v>5</v>
      </c>
      <c r="G7" s="19">
        <v>6</v>
      </c>
      <c r="H7" s="16">
        <v>5</v>
      </c>
      <c r="I7" s="18">
        <v>6</v>
      </c>
      <c r="J7" s="18">
        <v>9</v>
      </c>
      <c r="K7" s="19">
        <v>10</v>
      </c>
      <c r="L7" s="16">
        <v>7</v>
      </c>
      <c r="M7" s="18">
        <v>8</v>
      </c>
      <c r="N7" s="18">
        <v>9</v>
      </c>
      <c r="O7" s="19">
        <v>10</v>
      </c>
      <c r="P7" s="16">
        <v>9</v>
      </c>
      <c r="Q7" s="18">
        <v>10</v>
      </c>
      <c r="R7" s="18">
        <v>13</v>
      </c>
      <c r="S7" s="19">
        <v>14</v>
      </c>
      <c r="T7" s="16">
        <v>11</v>
      </c>
      <c r="U7" s="18">
        <v>12</v>
      </c>
      <c r="V7" s="18">
        <v>13</v>
      </c>
      <c r="W7" s="19">
        <v>14</v>
      </c>
      <c r="X7" s="16">
        <v>13</v>
      </c>
      <c r="Y7" s="63">
        <v>14</v>
      </c>
      <c r="Z7" s="64">
        <v>15</v>
      </c>
      <c r="AA7" s="65">
        <v>16</v>
      </c>
      <c r="AB7" s="66">
        <v>17</v>
      </c>
      <c r="AC7" s="65">
        <v>18</v>
      </c>
      <c r="AD7" s="67"/>
    </row>
    <row r="8" spans="2:30" ht="18.75" thickTop="1">
      <c r="B8" s="5">
        <v>1</v>
      </c>
      <c r="C8" s="20" t="s">
        <v>21</v>
      </c>
      <c r="D8" s="21">
        <v>3</v>
      </c>
      <c r="E8" s="22"/>
      <c r="F8" s="23">
        <f>D8*33</f>
        <v>99</v>
      </c>
      <c r="G8" s="24">
        <f t="shared" ref="G8:G36" si="0">E8*33</f>
        <v>0</v>
      </c>
      <c r="H8" s="21">
        <v>2</v>
      </c>
      <c r="I8" s="22"/>
      <c r="J8" s="23">
        <f>H8*33</f>
        <v>66</v>
      </c>
      <c r="K8" s="24">
        <f t="shared" ref="K8:K35" si="1">I8*33</f>
        <v>0</v>
      </c>
      <c r="L8" s="21">
        <v>3</v>
      </c>
      <c r="M8" s="22"/>
      <c r="N8" s="23">
        <v>92</v>
      </c>
      <c r="O8" s="24">
        <f>M8*30</f>
        <v>0</v>
      </c>
      <c r="P8" s="21">
        <v>2</v>
      </c>
      <c r="Q8" s="22"/>
      <c r="R8" s="48">
        <f t="shared" ref="R8:S23" si="2">P8*13</f>
        <v>26</v>
      </c>
      <c r="S8" s="48">
        <f t="shared" si="2"/>
        <v>0</v>
      </c>
      <c r="T8" s="21">
        <v>6</v>
      </c>
      <c r="U8" s="48"/>
      <c r="V8" s="48">
        <f>T8*13</f>
        <v>78</v>
      </c>
      <c r="W8" s="49">
        <f>U8*13</f>
        <v>0</v>
      </c>
      <c r="X8" s="50">
        <f>SUM(T8/2,P8/2,L8,D8,H8)</f>
        <v>12</v>
      </c>
      <c r="Y8" s="68">
        <f>SUM(U8/2,Q8/2,M8,E8,I8)</f>
        <v>0</v>
      </c>
      <c r="Z8" s="69">
        <f>SUM(F8,R8,J8,N8,V8)</f>
        <v>361</v>
      </c>
      <c r="AA8" s="70">
        <v>360</v>
      </c>
      <c r="AB8" s="71">
        <f>SUM(G8,S8,K8,O8,W8)</f>
        <v>0</v>
      </c>
      <c r="AC8" s="70">
        <v>240</v>
      </c>
      <c r="AD8" s="55"/>
    </row>
    <row r="9" spans="2:30" ht="18">
      <c r="B9" s="25">
        <v>2</v>
      </c>
      <c r="C9" s="26" t="s">
        <v>22</v>
      </c>
      <c r="D9" s="27">
        <v>2</v>
      </c>
      <c r="E9" s="22"/>
      <c r="F9" s="23">
        <f t="shared" ref="F9:F36" si="3">D9*33</f>
        <v>66</v>
      </c>
      <c r="G9" s="24">
        <f t="shared" si="0"/>
        <v>0</v>
      </c>
      <c r="H9" s="27">
        <v>2</v>
      </c>
      <c r="I9" s="22"/>
      <c r="J9" s="23">
        <f t="shared" ref="J9:J36" si="4">H9*33</f>
        <v>66</v>
      </c>
      <c r="K9" s="24">
        <f t="shared" si="1"/>
        <v>0</v>
      </c>
      <c r="L9" s="27">
        <v>2</v>
      </c>
      <c r="M9" s="22"/>
      <c r="N9" s="23">
        <v>61</v>
      </c>
      <c r="O9" s="24">
        <f t="shared" ref="O9:O35" si="5">M9*30</f>
        <v>0</v>
      </c>
      <c r="P9" s="27">
        <v>2</v>
      </c>
      <c r="Q9" s="22"/>
      <c r="R9" s="48">
        <f t="shared" si="2"/>
        <v>26</v>
      </c>
      <c r="S9" s="48">
        <f t="shared" si="2"/>
        <v>0</v>
      </c>
      <c r="T9" s="27">
        <v>4</v>
      </c>
      <c r="U9" s="22"/>
      <c r="V9" s="48">
        <f t="shared" ref="V9:W24" si="6">T9*13</f>
        <v>52</v>
      </c>
      <c r="W9" s="49">
        <f t="shared" si="6"/>
        <v>0</v>
      </c>
      <c r="X9" s="200">
        <f>SUM(D9:D10,H9:H10,L9:L10,T9/2,T10/2,P9/2,P10/2)</f>
        <v>15</v>
      </c>
      <c r="Y9" s="72">
        <f t="shared" ref="Y9" si="7">SUM(U9/2,Q9/2,M9,E9,I9)</f>
        <v>0</v>
      </c>
      <c r="Z9" s="201">
        <f>SUM(F9:F10,J9:J10,R9:R10,N9:N10,V9:V10)</f>
        <v>450</v>
      </c>
      <c r="AA9" s="203">
        <v>450</v>
      </c>
      <c r="AB9" s="73">
        <f t="shared" ref="AB9" si="8">SUM(G9,S9,K9,O9,W9)</f>
        <v>0</v>
      </c>
      <c r="AC9" s="89">
        <v>180</v>
      </c>
      <c r="AD9" s="55"/>
    </row>
    <row r="10" spans="2:30" ht="18">
      <c r="B10" s="25">
        <v>3</v>
      </c>
      <c r="C10" s="26" t="s">
        <v>23</v>
      </c>
      <c r="D10" s="27">
        <v>1</v>
      </c>
      <c r="E10" s="22"/>
      <c r="F10" s="23">
        <f t="shared" si="3"/>
        <v>33</v>
      </c>
      <c r="G10" s="24">
        <f t="shared" si="0"/>
        <v>0</v>
      </c>
      <c r="H10" s="27">
        <v>1</v>
      </c>
      <c r="I10" s="22"/>
      <c r="J10" s="23">
        <f t="shared" si="4"/>
        <v>33</v>
      </c>
      <c r="K10" s="24">
        <f t="shared" si="1"/>
        <v>0</v>
      </c>
      <c r="L10" s="27">
        <v>2</v>
      </c>
      <c r="M10" s="22"/>
      <c r="N10" s="23">
        <v>61</v>
      </c>
      <c r="O10" s="24">
        <f t="shared" si="5"/>
        <v>0</v>
      </c>
      <c r="P10" s="27">
        <v>1</v>
      </c>
      <c r="Q10" s="22"/>
      <c r="R10" s="48">
        <f t="shared" si="2"/>
        <v>13</v>
      </c>
      <c r="S10" s="48">
        <f t="shared" si="2"/>
        <v>0</v>
      </c>
      <c r="T10" s="27">
        <v>3</v>
      </c>
      <c r="U10" s="22"/>
      <c r="V10" s="48">
        <f t="shared" si="6"/>
        <v>39</v>
      </c>
      <c r="W10" s="49">
        <f t="shared" si="6"/>
        <v>0</v>
      </c>
      <c r="X10" s="200"/>
      <c r="Y10" s="72">
        <f>SUM(U10/2,Q10/2,M10,E10,I10)</f>
        <v>0</v>
      </c>
      <c r="Z10" s="202"/>
      <c r="AA10" s="204"/>
      <c r="AB10" s="73">
        <f>SUM(G10,S10,K10,O10,W10)</f>
        <v>0</v>
      </c>
      <c r="AC10" s="90">
        <v>180</v>
      </c>
      <c r="AD10" s="55"/>
    </row>
    <row r="11" spans="2:30" ht="18">
      <c r="B11" s="25">
        <v>4</v>
      </c>
      <c r="C11" s="26" t="s">
        <v>24</v>
      </c>
      <c r="D11" s="27">
        <v>1</v>
      </c>
      <c r="E11" s="22"/>
      <c r="F11" s="23">
        <f t="shared" si="3"/>
        <v>33</v>
      </c>
      <c r="G11" s="24">
        <f t="shared" si="0"/>
        <v>0</v>
      </c>
      <c r="H11" s="27"/>
      <c r="I11" s="22"/>
      <c r="J11" s="23">
        <f t="shared" si="4"/>
        <v>0</v>
      </c>
      <c r="K11" s="24">
        <f t="shared" si="1"/>
        <v>0</v>
      </c>
      <c r="L11" s="27"/>
      <c r="M11" s="22"/>
      <c r="N11" s="23">
        <f t="shared" ref="N11:N36" si="9">L11*30</f>
        <v>0</v>
      </c>
      <c r="O11" s="24">
        <f t="shared" si="5"/>
        <v>0</v>
      </c>
      <c r="P11" s="27"/>
      <c r="Q11" s="22"/>
      <c r="R11" s="48">
        <f t="shared" si="2"/>
        <v>0</v>
      </c>
      <c r="S11" s="48">
        <f t="shared" si="2"/>
        <v>0</v>
      </c>
      <c r="T11" s="27"/>
      <c r="U11" s="22"/>
      <c r="V11" s="48">
        <f t="shared" si="6"/>
        <v>0</v>
      </c>
      <c r="W11" s="49">
        <f t="shared" si="6"/>
        <v>0</v>
      </c>
      <c r="X11" s="51">
        <f>SUM(T11/2,P11/2,L11,D11,H11)</f>
        <v>1</v>
      </c>
      <c r="Y11" s="72"/>
      <c r="Z11" s="88">
        <f>SUM(F11,J11,R11,N11,V11)</f>
        <v>33</v>
      </c>
      <c r="AA11" s="74">
        <v>30</v>
      </c>
      <c r="AB11" s="205"/>
      <c r="AC11" s="206"/>
      <c r="AD11" s="55"/>
    </row>
    <row r="12" spans="2:30" ht="18">
      <c r="B12" s="25">
        <v>5</v>
      </c>
      <c r="C12" s="26" t="s">
        <v>25</v>
      </c>
      <c r="D12" s="27">
        <v>2</v>
      </c>
      <c r="E12" s="22"/>
      <c r="F12" s="23">
        <f t="shared" si="3"/>
        <v>66</v>
      </c>
      <c r="G12" s="24">
        <f t="shared" si="0"/>
        <v>0</v>
      </c>
      <c r="H12" s="27"/>
      <c r="I12" s="22"/>
      <c r="J12" s="23">
        <f t="shared" si="4"/>
        <v>0</v>
      </c>
      <c r="K12" s="24">
        <f t="shared" si="1"/>
        <v>0</v>
      </c>
      <c r="L12" s="27"/>
      <c r="M12" s="22"/>
      <c r="N12" s="23">
        <f t="shared" si="9"/>
        <v>0</v>
      </c>
      <c r="O12" s="24">
        <f t="shared" si="5"/>
        <v>0</v>
      </c>
      <c r="P12" s="27"/>
      <c r="Q12" s="22"/>
      <c r="R12" s="48">
        <f t="shared" si="2"/>
        <v>0</v>
      </c>
      <c r="S12" s="48">
        <f t="shared" si="2"/>
        <v>0</v>
      </c>
      <c r="T12" s="27"/>
      <c r="U12" s="22"/>
      <c r="V12" s="48">
        <f t="shared" si="6"/>
        <v>0</v>
      </c>
      <c r="W12" s="49">
        <f t="shared" si="6"/>
        <v>0</v>
      </c>
      <c r="X12" s="51">
        <f t="shared" ref="X12:Y27" si="10">SUM(T12/2,P12/2,L12,D12,H12)</f>
        <v>2</v>
      </c>
      <c r="Y12" s="72">
        <f>SUM(U12/2,Q12/2,M12,E12,I12)</f>
        <v>0</v>
      </c>
      <c r="Z12" s="88">
        <f>SUM(F12,J12,R12,N12,V12)</f>
        <v>66</v>
      </c>
      <c r="AA12" s="75">
        <v>60</v>
      </c>
      <c r="AB12" s="73">
        <f>SUM(G12,S12,K12,O12,W12)</f>
        <v>0</v>
      </c>
      <c r="AC12" s="75">
        <v>240</v>
      </c>
      <c r="AD12" s="55"/>
    </row>
    <row r="13" spans="2:30" ht="18">
      <c r="B13" s="25">
        <v>6</v>
      </c>
      <c r="C13" s="26" t="s">
        <v>26</v>
      </c>
      <c r="D13" s="27">
        <v>1</v>
      </c>
      <c r="E13" s="22"/>
      <c r="F13" s="23">
        <f t="shared" si="3"/>
        <v>33</v>
      </c>
      <c r="G13" s="24">
        <f t="shared" si="0"/>
        <v>0</v>
      </c>
      <c r="H13" s="27"/>
      <c r="I13" s="22"/>
      <c r="J13" s="23">
        <f t="shared" si="4"/>
        <v>0</v>
      </c>
      <c r="K13" s="24">
        <f t="shared" si="1"/>
        <v>0</v>
      </c>
      <c r="L13" s="27"/>
      <c r="M13" s="22"/>
      <c r="N13" s="23">
        <f t="shared" si="9"/>
        <v>0</v>
      </c>
      <c r="O13" s="24">
        <f t="shared" si="5"/>
        <v>0</v>
      </c>
      <c r="P13" s="27"/>
      <c r="Q13" s="22"/>
      <c r="R13" s="48">
        <f t="shared" si="2"/>
        <v>0</v>
      </c>
      <c r="S13" s="48">
        <f t="shared" si="2"/>
        <v>0</v>
      </c>
      <c r="T13" s="27"/>
      <c r="U13" s="22"/>
      <c r="V13" s="48">
        <f t="shared" si="6"/>
        <v>0</v>
      </c>
      <c r="W13" s="49">
        <f t="shared" si="6"/>
        <v>0</v>
      </c>
      <c r="X13" s="51">
        <f t="shared" si="10"/>
        <v>1</v>
      </c>
      <c r="Y13" s="72">
        <f>SUM(U13/2,Q13/2,M13,E13,I13)</f>
        <v>0</v>
      </c>
      <c r="Z13" s="88">
        <f t="shared" ref="Z13:Z35" si="11">SUM(F13,J13,R13,N13,V13)</f>
        <v>33</v>
      </c>
      <c r="AA13" s="76">
        <v>30</v>
      </c>
      <c r="AB13" s="73">
        <f>SUM(G13,S13,K13,O13,W13)</f>
        <v>0</v>
      </c>
      <c r="AC13" s="74">
        <v>180</v>
      </c>
      <c r="AD13" s="55"/>
    </row>
    <row r="14" spans="2:30" ht="18">
      <c r="B14" s="25">
        <v>7</v>
      </c>
      <c r="C14" s="26" t="s">
        <v>27</v>
      </c>
      <c r="D14" s="27">
        <v>1</v>
      </c>
      <c r="E14" s="22"/>
      <c r="F14" s="23">
        <f t="shared" si="3"/>
        <v>33</v>
      </c>
      <c r="G14" s="24">
        <f t="shared" si="0"/>
        <v>0</v>
      </c>
      <c r="H14" s="27">
        <v>1</v>
      </c>
      <c r="I14" s="22"/>
      <c r="J14" s="23">
        <f t="shared" si="4"/>
        <v>33</v>
      </c>
      <c r="K14" s="24">
        <f t="shared" si="1"/>
        <v>0</v>
      </c>
      <c r="L14" s="27"/>
      <c r="M14" s="22"/>
      <c r="N14" s="23">
        <f t="shared" si="9"/>
        <v>0</v>
      </c>
      <c r="O14" s="24">
        <f t="shared" si="5"/>
        <v>0</v>
      </c>
      <c r="P14" s="27"/>
      <c r="Q14" s="22"/>
      <c r="R14" s="48">
        <f t="shared" si="2"/>
        <v>0</v>
      </c>
      <c r="S14" s="48">
        <f t="shared" si="2"/>
        <v>0</v>
      </c>
      <c r="T14" s="27"/>
      <c r="U14" s="22"/>
      <c r="V14" s="48">
        <f t="shared" si="6"/>
        <v>0</v>
      </c>
      <c r="W14" s="49">
        <f t="shared" si="6"/>
        <v>0</v>
      </c>
      <c r="X14" s="51">
        <f t="shared" si="10"/>
        <v>2</v>
      </c>
      <c r="Y14" s="72"/>
      <c r="Z14" s="88">
        <f t="shared" si="11"/>
        <v>66</v>
      </c>
      <c r="AA14" s="75">
        <v>60</v>
      </c>
      <c r="AB14" s="205"/>
      <c r="AC14" s="206"/>
      <c r="AD14" s="55"/>
    </row>
    <row r="15" spans="2:30" ht="18">
      <c r="B15" s="25">
        <v>8</v>
      </c>
      <c r="C15" s="26" t="s">
        <v>28</v>
      </c>
      <c r="D15" s="27">
        <v>1</v>
      </c>
      <c r="E15" s="22"/>
      <c r="F15" s="23">
        <f t="shared" si="3"/>
        <v>33</v>
      </c>
      <c r="G15" s="24">
        <f t="shared" si="0"/>
        <v>0</v>
      </c>
      <c r="H15" s="27"/>
      <c r="I15" s="22">
        <v>2</v>
      </c>
      <c r="J15" s="23">
        <f t="shared" si="4"/>
        <v>0</v>
      </c>
      <c r="K15" s="24">
        <v>68</v>
      </c>
      <c r="L15" s="27"/>
      <c r="M15" s="22">
        <v>2</v>
      </c>
      <c r="N15" s="23">
        <f t="shared" si="9"/>
        <v>0</v>
      </c>
      <c r="O15" s="24">
        <v>62</v>
      </c>
      <c r="P15" s="27"/>
      <c r="Q15" s="22">
        <v>4</v>
      </c>
      <c r="R15" s="48">
        <f t="shared" si="2"/>
        <v>0</v>
      </c>
      <c r="S15" s="48">
        <v>55</v>
      </c>
      <c r="T15" s="27"/>
      <c r="U15" s="22">
        <v>4</v>
      </c>
      <c r="V15" s="48">
        <f t="shared" si="6"/>
        <v>0</v>
      </c>
      <c r="W15" s="49">
        <v>55</v>
      </c>
      <c r="X15" s="51">
        <f t="shared" si="10"/>
        <v>1</v>
      </c>
      <c r="Y15" s="72">
        <f t="shared" si="10"/>
        <v>8</v>
      </c>
      <c r="Z15" s="88">
        <f t="shared" si="11"/>
        <v>33</v>
      </c>
      <c r="AA15" s="75">
        <v>30</v>
      </c>
      <c r="AB15" s="73">
        <f t="shared" ref="AB15:AB20" si="12">SUM(G15,S15,K15,O15,W15)</f>
        <v>240</v>
      </c>
      <c r="AC15" s="76">
        <v>240</v>
      </c>
      <c r="AD15" s="55"/>
    </row>
    <row r="16" spans="2:30" ht="18">
      <c r="B16" s="25">
        <v>9</v>
      </c>
      <c r="C16" s="26" t="s">
        <v>29</v>
      </c>
      <c r="D16" s="27">
        <v>1</v>
      </c>
      <c r="E16" s="22"/>
      <c r="F16" s="23">
        <f t="shared" si="3"/>
        <v>33</v>
      </c>
      <c r="G16" s="24">
        <f t="shared" si="0"/>
        <v>0</v>
      </c>
      <c r="H16" s="27"/>
      <c r="I16" s="22"/>
      <c r="J16" s="23">
        <f t="shared" si="4"/>
        <v>0</v>
      </c>
      <c r="K16" s="24">
        <f t="shared" si="1"/>
        <v>0</v>
      </c>
      <c r="L16" s="27"/>
      <c r="M16" s="22"/>
      <c r="N16" s="23">
        <f t="shared" si="9"/>
        <v>0</v>
      </c>
      <c r="O16" s="24">
        <f t="shared" si="5"/>
        <v>0</v>
      </c>
      <c r="P16" s="27"/>
      <c r="Q16" s="22"/>
      <c r="R16" s="48">
        <f t="shared" si="2"/>
        <v>0</v>
      </c>
      <c r="S16" s="48">
        <f t="shared" si="2"/>
        <v>0</v>
      </c>
      <c r="T16" s="27"/>
      <c r="U16" s="22"/>
      <c r="V16" s="48">
        <f t="shared" si="6"/>
        <v>0</v>
      </c>
      <c r="W16" s="49">
        <f t="shared" si="6"/>
        <v>0</v>
      </c>
      <c r="X16" s="51">
        <f t="shared" si="10"/>
        <v>1</v>
      </c>
      <c r="Y16" s="72">
        <f t="shared" si="10"/>
        <v>0</v>
      </c>
      <c r="Z16" s="88">
        <f t="shared" si="11"/>
        <v>33</v>
      </c>
      <c r="AA16" s="75">
        <v>30</v>
      </c>
      <c r="AB16" s="73">
        <f t="shared" si="12"/>
        <v>0</v>
      </c>
      <c r="AC16" s="75">
        <v>240</v>
      </c>
      <c r="AD16" s="55"/>
    </row>
    <row r="17" spans="2:30" ht="18">
      <c r="B17" s="25">
        <v>10</v>
      </c>
      <c r="C17" s="26" t="s">
        <v>30</v>
      </c>
      <c r="D17" s="27">
        <v>1</v>
      </c>
      <c r="E17" s="22"/>
      <c r="F17" s="23">
        <f t="shared" si="3"/>
        <v>33</v>
      </c>
      <c r="G17" s="24">
        <f t="shared" si="0"/>
        <v>0</v>
      </c>
      <c r="H17" s="27"/>
      <c r="I17" s="22"/>
      <c r="J17" s="23">
        <f t="shared" si="4"/>
        <v>0</v>
      </c>
      <c r="K17" s="24">
        <f t="shared" si="1"/>
        <v>0</v>
      </c>
      <c r="L17" s="27"/>
      <c r="M17" s="22"/>
      <c r="N17" s="23">
        <f t="shared" si="9"/>
        <v>0</v>
      </c>
      <c r="O17" s="24">
        <f t="shared" si="5"/>
        <v>0</v>
      </c>
      <c r="P17" s="27"/>
      <c r="Q17" s="22"/>
      <c r="R17" s="48">
        <f t="shared" si="2"/>
        <v>0</v>
      </c>
      <c r="S17" s="48">
        <f t="shared" si="2"/>
        <v>0</v>
      </c>
      <c r="T17" s="27"/>
      <c r="U17" s="22"/>
      <c r="V17" s="48">
        <f t="shared" si="6"/>
        <v>0</v>
      </c>
      <c r="W17" s="49">
        <f t="shared" si="6"/>
        <v>0</v>
      </c>
      <c r="X17" s="51">
        <f t="shared" si="10"/>
        <v>1</v>
      </c>
      <c r="Y17" s="72">
        <f t="shared" si="10"/>
        <v>0</v>
      </c>
      <c r="Z17" s="88">
        <f t="shared" si="11"/>
        <v>33</v>
      </c>
      <c r="AA17" s="75">
        <v>30</v>
      </c>
      <c r="AB17" s="73">
        <f t="shared" si="12"/>
        <v>0</v>
      </c>
      <c r="AC17" s="75">
        <v>240</v>
      </c>
      <c r="AD17" s="55"/>
    </row>
    <row r="18" spans="2:30" ht="18">
      <c r="B18" s="25">
        <v>11</v>
      </c>
      <c r="C18" s="26" t="s">
        <v>31</v>
      </c>
      <c r="D18" s="27">
        <v>1</v>
      </c>
      <c r="E18" s="22"/>
      <c r="F18" s="23">
        <f t="shared" si="3"/>
        <v>33</v>
      </c>
      <c r="G18" s="24">
        <f t="shared" si="0"/>
        <v>0</v>
      </c>
      <c r="H18" s="27"/>
      <c r="I18" s="22"/>
      <c r="J18" s="23">
        <f t="shared" si="4"/>
        <v>0</v>
      </c>
      <c r="K18" s="24">
        <f t="shared" si="1"/>
        <v>0</v>
      </c>
      <c r="L18" s="27"/>
      <c r="M18" s="22"/>
      <c r="N18" s="23">
        <f t="shared" si="9"/>
        <v>0</v>
      </c>
      <c r="O18" s="24">
        <f t="shared" si="5"/>
        <v>0</v>
      </c>
      <c r="P18" s="27"/>
      <c r="Q18" s="22"/>
      <c r="R18" s="48">
        <f t="shared" si="2"/>
        <v>0</v>
      </c>
      <c r="S18" s="48">
        <f t="shared" si="2"/>
        <v>0</v>
      </c>
      <c r="T18" s="27"/>
      <c r="U18" s="22"/>
      <c r="V18" s="48">
        <f t="shared" si="6"/>
        <v>0</v>
      </c>
      <c r="W18" s="49">
        <f t="shared" si="6"/>
        <v>0</v>
      </c>
      <c r="X18" s="51">
        <f t="shared" si="10"/>
        <v>1</v>
      </c>
      <c r="Y18" s="72">
        <f t="shared" si="10"/>
        <v>0</v>
      </c>
      <c r="Z18" s="88">
        <f t="shared" si="11"/>
        <v>33</v>
      </c>
      <c r="AA18" s="75">
        <v>30</v>
      </c>
      <c r="AB18" s="73">
        <f t="shared" si="12"/>
        <v>0</v>
      </c>
      <c r="AC18" s="75">
        <v>240</v>
      </c>
      <c r="AD18" s="55"/>
    </row>
    <row r="19" spans="2:30" ht="18">
      <c r="B19" s="25">
        <v>12</v>
      </c>
      <c r="C19" s="26" t="s">
        <v>32</v>
      </c>
      <c r="D19" s="27">
        <v>2</v>
      </c>
      <c r="E19" s="22"/>
      <c r="F19" s="23">
        <f t="shared" si="3"/>
        <v>66</v>
      </c>
      <c r="G19" s="24">
        <f t="shared" si="0"/>
        <v>0</v>
      </c>
      <c r="H19" s="27">
        <v>2</v>
      </c>
      <c r="I19" s="22">
        <v>2</v>
      </c>
      <c r="J19" s="23">
        <f t="shared" si="4"/>
        <v>66</v>
      </c>
      <c r="K19" s="24">
        <v>72</v>
      </c>
      <c r="L19" s="27">
        <v>3</v>
      </c>
      <c r="M19" s="22">
        <v>2</v>
      </c>
      <c r="N19" s="23">
        <f t="shared" si="9"/>
        <v>90</v>
      </c>
      <c r="O19" s="24">
        <v>62</v>
      </c>
      <c r="P19" s="27">
        <v>2</v>
      </c>
      <c r="Q19" s="22">
        <v>1</v>
      </c>
      <c r="R19" s="48">
        <f t="shared" si="2"/>
        <v>26</v>
      </c>
      <c r="S19" s="48">
        <v>17</v>
      </c>
      <c r="T19" s="27">
        <v>4</v>
      </c>
      <c r="U19" s="22">
        <v>3</v>
      </c>
      <c r="V19" s="48">
        <f t="shared" si="6"/>
        <v>52</v>
      </c>
      <c r="W19" s="49">
        <v>45</v>
      </c>
      <c r="X19" s="51">
        <f t="shared" si="10"/>
        <v>10</v>
      </c>
      <c r="Y19" s="72">
        <f t="shared" si="10"/>
        <v>6</v>
      </c>
      <c r="Z19" s="88">
        <f t="shared" si="11"/>
        <v>300</v>
      </c>
      <c r="AA19" s="75">
        <v>300</v>
      </c>
      <c r="AB19" s="73">
        <f t="shared" si="12"/>
        <v>196</v>
      </c>
      <c r="AC19" s="74">
        <v>180</v>
      </c>
      <c r="AD19" s="55"/>
    </row>
    <row r="20" spans="2:30" ht="18">
      <c r="B20" s="25">
        <v>13</v>
      </c>
      <c r="C20" s="26" t="s">
        <v>33</v>
      </c>
      <c r="D20" s="27">
        <v>1</v>
      </c>
      <c r="E20" s="22"/>
      <c r="F20" s="23">
        <f t="shared" si="3"/>
        <v>33</v>
      </c>
      <c r="G20" s="24">
        <f t="shared" si="0"/>
        <v>0</v>
      </c>
      <c r="H20" s="27"/>
      <c r="I20" s="22"/>
      <c r="J20" s="23">
        <f t="shared" si="4"/>
        <v>0</v>
      </c>
      <c r="K20" s="24">
        <v>60</v>
      </c>
      <c r="L20" s="27"/>
      <c r="M20" s="22"/>
      <c r="N20" s="23">
        <f t="shared" si="9"/>
        <v>0</v>
      </c>
      <c r="O20" s="24">
        <v>60</v>
      </c>
      <c r="P20" s="27"/>
      <c r="Q20" s="22"/>
      <c r="R20" s="48">
        <f t="shared" si="2"/>
        <v>0</v>
      </c>
      <c r="S20" s="48">
        <v>52</v>
      </c>
      <c r="T20" s="27"/>
      <c r="U20" s="22"/>
      <c r="V20" s="48">
        <f t="shared" si="6"/>
        <v>0</v>
      </c>
      <c r="W20" s="49">
        <v>52</v>
      </c>
      <c r="X20" s="51">
        <f t="shared" si="10"/>
        <v>1</v>
      </c>
      <c r="Y20" s="72">
        <f t="shared" si="10"/>
        <v>0</v>
      </c>
      <c r="Z20" s="88">
        <f t="shared" si="11"/>
        <v>33</v>
      </c>
      <c r="AA20" s="75">
        <v>30</v>
      </c>
      <c r="AB20" s="73">
        <f t="shared" si="12"/>
        <v>224</v>
      </c>
      <c r="AC20" s="75">
        <v>180</v>
      </c>
      <c r="AD20" s="55"/>
    </row>
    <row r="21" spans="2:30" ht="18">
      <c r="B21" s="25">
        <v>14</v>
      </c>
      <c r="C21" s="26" t="s">
        <v>34</v>
      </c>
      <c r="D21" s="27">
        <v>3</v>
      </c>
      <c r="E21" s="22"/>
      <c r="F21" s="23">
        <f t="shared" si="3"/>
        <v>99</v>
      </c>
      <c r="G21" s="24">
        <f t="shared" si="0"/>
        <v>0</v>
      </c>
      <c r="H21" s="27">
        <v>3</v>
      </c>
      <c r="I21" s="22"/>
      <c r="J21" s="23">
        <f t="shared" si="4"/>
        <v>99</v>
      </c>
      <c r="K21" s="24">
        <f t="shared" si="1"/>
        <v>0</v>
      </c>
      <c r="L21" s="27">
        <v>3</v>
      </c>
      <c r="M21" s="22"/>
      <c r="N21" s="23">
        <f t="shared" si="9"/>
        <v>90</v>
      </c>
      <c r="O21" s="24">
        <f t="shared" si="5"/>
        <v>0</v>
      </c>
      <c r="P21" s="27">
        <v>3</v>
      </c>
      <c r="Q21" s="22"/>
      <c r="R21" s="48">
        <f t="shared" si="2"/>
        <v>39</v>
      </c>
      <c r="S21" s="48">
        <f t="shared" si="2"/>
        <v>0</v>
      </c>
      <c r="T21" s="27">
        <v>3</v>
      </c>
      <c r="U21" s="22"/>
      <c r="V21" s="48">
        <f t="shared" si="6"/>
        <v>39</v>
      </c>
      <c r="W21" s="49">
        <f t="shared" si="6"/>
        <v>0</v>
      </c>
      <c r="X21" s="51">
        <f t="shared" si="10"/>
        <v>12</v>
      </c>
      <c r="Y21" s="72"/>
      <c r="Z21" s="88">
        <f t="shared" si="11"/>
        <v>366</v>
      </c>
      <c r="AA21" s="75">
        <v>360</v>
      </c>
      <c r="AB21" s="188"/>
      <c r="AC21" s="189"/>
      <c r="AD21" s="55"/>
    </row>
    <row r="22" spans="2:30" ht="18">
      <c r="B22" s="25">
        <v>15</v>
      </c>
      <c r="C22" s="26" t="s">
        <v>35</v>
      </c>
      <c r="D22" s="27">
        <v>1</v>
      </c>
      <c r="E22" s="22"/>
      <c r="F22" s="23">
        <f t="shared" si="3"/>
        <v>33</v>
      </c>
      <c r="G22" s="24">
        <f t="shared" si="0"/>
        <v>0</v>
      </c>
      <c r="H22" s="27"/>
      <c r="I22" s="22"/>
      <c r="J22" s="23">
        <f t="shared" si="4"/>
        <v>0</v>
      </c>
      <c r="K22" s="24">
        <f t="shared" si="1"/>
        <v>0</v>
      </c>
      <c r="L22" s="27"/>
      <c r="M22" s="22"/>
      <c r="N22" s="23">
        <f t="shared" si="9"/>
        <v>0</v>
      </c>
      <c r="O22" s="24">
        <f t="shared" si="5"/>
        <v>0</v>
      </c>
      <c r="P22" s="27"/>
      <c r="Q22" s="22"/>
      <c r="R22" s="48">
        <f t="shared" si="2"/>
        <v>0</v>
      </c>
      <c r="S22" s="48">
        <f t="shared" si="2"/>
        <v>0</v>
      </c>
      <c r="T22" s="27"/>
      <c r="U22" s="22"/>
      <c r="V22" s="48">
        <f t="shared" si="6"/>
        <v>0</v>
      </c>
      <c r="W22" s="49">
        <f t="shared" si="6"/>
        <v>0</v>
      </c>
      <c r="X22" s="51">
        <f t="shared" si="10"/>
        <v>1</v>
      </c>
      <c r="Y22" s="72"/>
      <c r="Z22" s="88">
        <f t="shared" si="11"/>
        <v>33</v>
      </c>
      <c r="AA22" s="75">
        <v>30</v>
      </c>
      <c r="AB22" s="190"/>
      <c r="AC22" s="191"/>
      <c r="AD22" s="55"/>
    </row>
    <row r="23" spans="2:30" ht="18.75" thickBot="1">
      <c r="B23" s="25">
        <v>16</v>
      </c>
      <c r="C23" s="28" t="s">
        <v>36</v>
      </c>
      <c r="D23" s="27">
        <v>1</v>
      </c>
      <c r="E23" s="22"/>
      <c r="F23" s="23">
        <f t="shared" si="3"/>
        <v>33</v>
      </c>
      <c r="G23" s="24">
        <f t="shared" si="0"/>
        <v>0</v>
      </c>
      <c r="H23" s="27">
        <v>1</v>
      </c>
      <c r="I23" s="22"/>
      <c r="J23" s="23">
        <f t="shared" si="4"/>
        <v>33</v>
      </c>
      <c r="K23" s="24">
        <f t="shared" si="1"/>
        <v>0</v>
      </c>
      <c r="L23" s="27">
        <v>1</v>
      </c>
      <c r="M23" s="22"/>
      <c r="N23" s="23">
        <f t="shared" si="9"/>
        <v>30</v>
      </c>
      <c r="O23" s="24">
        <f t="shared" si="5"/>
        <v>0</v>
      </c>
      <c r="P23" s="27">
        <v>1</v>
      </c>
      <c r="Q23" s="22"/>
      <c r="R23" s="48">
        <f t="shared" si="2"/>
        <v>13</v>
      </c>
      <c r="S23" s="48">
        <f t="shared" si="2"/>
        <v>0</v>
      </c>
      <c r="T23" s="27">
        <v>1</v>
      </c>
      <c r="U23" s="22"/>
      <c r="V23" s="48">
        <f t="shared" si="6"/>
        <v>13</v>
      </c>
      <c r="W23" s="49">
        <f t="shared" si="6"/>
        <v>0</v>
      </c>
      <c r="X23" s="52">
        <f t="shared" si="10"/>
        <v>4</v>
      </c>
      <c r="Y23" s="77"/>
      <c r="Z23" s="78">
        <f t="shared" si="11"/>
        <v>122</v>
      </c>
      <c r="AA23" s="74">
        <v>120</v>
      </c>
      <c r="AB23" s="190"/>
      <c r="AC23" s="191"/>
      <c r="AD23" s="55"/>
    </row>
    <row r="24" spans="2:30" ht="19.5" thickTop="1" thickBot="1">
      <c r="B24" s="29">
        <v>17</v>
      </c>
      <c r="C24" s="30" t="s">
        <v>37</v>
      </c>
      <c r="D24" s="31">
        <v>4</v>
      </c>
      <c r="E24" s="32"/>
      <c r="F24" s="23">
        <f t="shared" si="3"/>
        <v>132</v>
      </c>
      <c r="G24" s="24">
        <f t="shared" si="0"/>
        <v>0</v>
      </c>
      <c r="H24" s="31"/>
      <c r="I24" s="32"/>
      <c r="J24" s="23">
        <f t="shared" si="4"/>
        <v>0</v>
      </c>
      <c r="K24" s="24">
        <f t="shared" si="1"/>
        <v>0</v>
      </c>
      <c r="L24" s="31"/>
      <c r="M24" s="32"/>
      <c r="N24" s="23">
        <f t="shared" si="9"/>
        <v>0</v>
      </c>
      <c r="O24" s="24">
        <f t="shared" si="5"/>
        <v>0</v>
      </c>
      <c r="P24" s="31"/>
      <c r="Q24" s="32"/>
      <c r="R24" s="48">
        <f t="shared" ref="R24:S36" si="13">P24*13</f>
        <v>0</v>
      </c>
      <c r="S24" s="48">
        <f t="shared" si="13"/>
        <v>0</v>
      </c>
      <c r="T24" s="31"/>
      <c r="U24" s="32"/>
      <c r="V24" s="48">
        <f t="shared" si="6"/>
        <v>0</v>
      </c>
      <c r="W24" s="49">
        <f t="shared" si="6"/>
        <v>0</v>
      </c>
      <c r="X24" s="50">
        <f t="shared" si="10"/>
        <v>4</v>
      </c>
      <c r="Y24" s="68"/>
      <c r="Z24" s="79">
        <f t="shared" si="11"/>
        <v>132</v>
      </c>
      <c r="AA24" s="207" t="s">
        <v>38</v>
      </c>
      <c r="AB24" s="210"/>
      <c r="AC24" s="211"/>
      <c r="AD24" s="55"/>
    </row>
    <row r="25" spans="2:30" ht="19.5" thickTop="1" thickBot="1">
      <c r="B25" s="5">
        <v>18</v>
      </c>
      <c r="C25" s="20" t="s">
        <v>39</v>
      </c>
      <c r="D25" s="21">
        <v>2</v>
      </c>
      <c r="E25" s="22"/>
      <c r="F25" s="23">
        <f t="shared" si="3"/>
        <v>66</v>
      </c>
      <c r="G25" s="24">
        <f t="shared" si="0"/>
        <v>0</v>
      </c>
      <c r="H25" s="21">
        <v>2</v>
      </c>
      <c r="I25" s="22"/>
      <c r="J25" s="23">
        <f t="shared" si="4"/>
        <v>66</v>
      </c>
      <c r="K25" s="24">
        <f t="shared" si="1"/>
        <v>0</v>
      </c>
      <c r="L25" s="21"/>
      <c r="M25" s="22"/>
      <c r="N25" s="23">
        <f t="shared" si="9"/>
        <v>0</v>
      </c>
      <c r="O25" s="24">
        <f t="shared" si="5"/>
        <v>0</v>
      </c>
      <c r="P25" s="21"/>
      <c r="Q25" s="22"/>
      <c r="R25" s="48">
        <f t="shared" si="13"/>
        <v>0</v>
      </c>
      <c r="S25" s="48">
        <f t="shared" si="13"/>
        <v>0</v>
      </c>
      <c r="T25" s="21"/>
      <c r="U25" s="22"/>
      <c r="V25" s="48">
        <f t="shared" ref="V25:W36" si="14">T25*13</f>
        <v>0</v>
      </c>
      <c r="W25" s="49">
        <f t="shared" si="14"/>
        <v>0</v>
      </c>
      <c r="X25" s="51">
        <f t="shared" si="10"/>
        <v>4</v>
      </c>
      <c r="Y25" s="80"/>
      <c r="Z25" s="79">
        <f t="shared" si="11"/>
        <v>132</v>
      </c>
      <c r="AA25" s="208"/>
      <c r="AB25" s="212"/>
      <c r="AC25" s="213"/>
      <c r="AD25" s="55"/>
    </row>
    <row r="26" spans="2:30" ht="19.5" thickTop="1" thickBot="1">
      <c r="B26" s="5">
        <v>19</v>
      </c>
      <c r="C26" s="20" t="s">
        <v>40</v>
      </c>
      <c r="D26" s="21"/>
      <c r="E26" s="22"/>
      <c r="F26" s="23">
        <f t="shared" si="3"/>
        <v>0</v>
      </c>
      <c r="G26" s="24">
        <f t="shared" si="0"/>
        <v>0</v>
      </c>
      <c r="H26" s="21">
        <v>4</v>
      </c>
      <c r="I26" s="22"/>
      <c r="J26" s="23">
        <f t="shared" si="4"/>
        <v>132</v>
      </c>
      <c r="K26" s="24">
        <f t="shared" si="1"/>
        <v>0</v>
      </c>
      <c r="L26" s="21"/>
      <c r="M26" s="22"/>
      <c r="N26" s="23">
        <f t="shared" si="9"/>
        <v>0</v>
      </c>
      <c r="O26" s="24">
        <f t="shared" si="5"/>
        <v>0</v>
      </c>
      <c r="P26" s="21"/>
      <c r="Q26" s="22"/>
      <c r="R26" s="48">
        <f t="shared" si="13"/>
        <v>0</v>
      </c>
      <c r="S26" s="48">
        <f t="shared" si="13"/>
        <v>0</v>
      </c>
      <c r="T26" s="21"/>
      <c r="U26" s="22"/>
      <c r="V26" s="48">
        <f t="shared" si="14"/>
        <v>0</v>
      </c>
      <c r="W26" s="49">
        <f t="shared" si="14"/>
        <v>0</v>
      </c>
      <c r="X26" s="51">
        <f t="shared" si="10"/>
        <v>4</v>
      </c>
      <c r="Y26" s="80"/>
      <c r="Z26" s="79">
        <f t="shared" si="11"/>
        <v>132</v>
      </c>
      <c r="AA26" s="208"/>
      <c r="AB26" s="212"/>
      <c r="AC26" s="213"/>
      <c r="AD26" s="55"/>
    </row>
    <row r="27" spans="2:30" ht="19.5" thickTop="1" thickBot="1">
      <c r="B27" s="5">
        <v>20</v>
      </c>
      <c r="C27" s="20" t="s">
        <v>41</v>
      </c>
      <c r="D27" s="21"/>
      <c r="E27" s="22"/>
      <c r="F27" s="23">
        <f t="shared" si="3"/>
        <v>0</v>
      </c>
      <c r="G27" s="24">
        <f t="shared" si="0"/>
        <v>0</v>
      </c>
      <c r="H27" s="21">
        <v>2</v>
      </c>
      <c r="I27" s="22"/>
      <c r="J27" s="23">
        <f t="shared" si="4"/>
        <v>66</v>
      </c>
      <c r="K27" s="24">
        <f t="shared" si="1"/>
        <v>0</v>
      </c>
      <c r="L27" s="21">
        <v>3</v>
      </c>
      <c r="M27" s="22"/>
      <c r="N27" s="23">
        <f t="shared" si="9"/>
        <v>90</v>
      </c>
      <c r="O27" s="24">
        <f t="shared" si="5"/>
        <v>0</v>
      </c>
      <c r="P27" s="21">
        <v>2</v>
      </c>
      <c r="Q27" s="22"/>
      <c r="R27" s="48">
        <f t="shared" si="13"/>
        <v>26</v>
      </c>
      <c r="S27" s="48">
        <f t="shared" si="13"/>
        <v>0</v>
      </c>
      <c r="T27" s="21"/>
      <c r="U27" s="22"/>
      <c r="V27" s="48">
        <f t="shared" si="14"/>
        <v>0</v>
      </c>
      <c r="W27" s="49">
        <f t="shared" si="14"/>
        <v>0</v>
      </c>
      <c r="X27" s="51">
        <f t="shared" si="10"/>
        <v>6</v>
      </c>
      <c r="Y27" s="80"/>
      <c r="Z27" s="79">
        <f t="shared" si="11"/>
        <v>182</v>
      </c>
      <c r="AA27" s="208"/>
      <c r="AB27" s="212"/>
      <c r="AC27" s="213"/>
      <c r="AD27" s="55"/>
    </row>
    <row r="28" spans="2:30" ht="19.5" thickTop="1" thickBot="1">
      <c r="B28" s="5">
        <v>21</v>
      </c>
      <c r="C28" s="20" t="s">
        <v>42</v>
      </c>
      <c r="D28" s="21"/>
      <c r="E28" s="22"/>
      <c r="F28" s="23">
        <f t="shared" si="3"/>
        <v>0</v>
      </c>
      <c r="G28" s="24">
        <f t="shared" si="0"/>
        <v>0</v>
      </c>
      <c r="H28" s="21"/>
      <c r="I28" s="22"/>
      <c r="J28" s="23">
        <f t="shared" si="4"/>
        <v>0</v>
      </c>
      <c r="K28" s="24">
        <f t="shared" si="1"/>
        <v>0</v>
      </c>
      <c r="L28" s="21">
        <v>3</v>
      </c>
      <c r="M28" s="22"/>
      <c r="N28" s="23">
        <f t="shared" si="9"/>
        <v>90</v>
      </c>
      <c r="O28" s="24">
        <f t="shared" si="5"/>
        <v>0</v>
      </c>
      <c r="P28" s="21">
        <v>1</v>
      </c>
      <c r="Q28" s="22"/>
      <c r="R28" s="48">
        <f t="shared" si="13"/>
        <v>13</v>
      </c>
      <c r="S28" s="48">
        <f t="shared" si="13"/>
        <v>0</v>
      </c>
      <c r="T28" s="21"/>
      <c r="U28" s="22"/>
      <c r="V28" s="48">
        <f t="shared" si="14"/>
        <v>0</v>
      </c>
      <c r="W28" s="49">
        <f t="shared" si="14"/>
        <v>0</v>
      </c>
      <c r="X28" s="51">
        <f t="shared" ref="X28:X36" si="15">SUM(T28/2,P28/2,L28,D28,H28)</f>
        <v>3.5</v>
      </c>
      <c r="Y28" s="80"/>
      <c r="Z28" s="79">
        <f t="shared" si="11"/>
        <v>103</v>
      </c>
      <c r="AA28" s="208"/>
      <c r="AB28" s="212"/>
      <c r="AC28" s="213"/>
      <c r="AD28" s="55"/>
    </row>
    <row r="29" spans="2:30" ht="30" thickTop="1" thickBot="1">
      <c r="B29" s="5">
        <v>22</v>
      </c>
      <c r="C29" s="20" t="s">
        <v>43</v>
      </c>
      <c r="D29" s="21"/>
      <c r="E29" s="22"/>
      <c r="F29" s="23">
        <f t="shared" si="3"/>
        <v>0</v>
      </c>
      <c r="G29" s="24">
        <f t="shared" si="0"/>
        <v>0</v>
      </c>
      <c r="H29" s="21"/>
      <c r="I29" s="22"/>
      <c r="J29" s="23">
        <f t="shared" si="4"/>
        <v>0</v>
      </c>
      <c r="K29" s="24">
        <f t="shared" si="1"/>
        <v>0</v>
      </c>
      <c r="L29" s="21">
        <v>1</v>
      </c>
      <c r="M29" s="22"/>
      <c r="N29" s="23">
        <f t="shared" si="9"/>
        <v>30</v>
      </c>
      <c r="O29" s="24">
        <f t="shared" si="5"/>
        <v>0</v>
      </c>
      <c r="P29" s="21"/>
      <c r="Q29" s="22"/>
      <c r="R29" s="48">
        <f t="shared" si="13"/>
        <v>0</v>
      </c>
      <c r="S29" s="48">
        <f t="shared" si="13"/>
        <v>0</v>
      </c>
      <c r="T29" s="21"/>
      <c r="U29" s="22"/>
      <c r="V29" s="48">
        <f t="shared" si="14"/>
        <v>0</v>
      </c>
      <c r="W29" s="49">
        <f t="shared" si="14"/>
        <v>0</v>
      </c>
      <c r="X29" s="51">
        <f t="shared" si="15"/>
        <v>1</v>
      </c>
      <c r="Y29" s="80"/>
      <c r="Z29" s="79">
        <f t="shared" si="11"/>
        <v>30</v>
      </c>
      <c r="AA29" s="208"/>
      <c r="AB29" s="212"/>
      <c r="AC29" s="213"/>
      <c r="AD29" s="55"/>
    </row>
    <row r="30" spans="2:30" ht="30" thickTop="1" thickBot="1">
      <c r="B30" s="5">
        <v>23</v>
      </c>
      <c r="C30" s="20" t="s">
        <v>44</v>
      </c>
      <c r="D30" s="21"/>
      <c r="E30" s="22"/>
      <c r="F30" s="23">
        <f t="shared" si="3"/>
        <v>0</v>
      </c>
      <c r="G30" s="24">
        <f t="shared" si="0"/>
        <v>0</v>
      </c>
      <c r="H30" s="21">
        <v>1</v>
      </c>
      <c r="I30" s="22"/>
      <c r="J30" s="23">
        <f t="shared" si="4"/>
        <v>33</v>
      </c>
      <c r="K30" s="24">
        <f t="shared" si="1"/>
        <v>0</v>
      </c>
      <c r="L30" s="21"/>
      <c r="M30" s="22"/>
      <c r="N30" s="23">
        <f t="shared" si="9"/>
        <v>0</v>
      </c>
      <c r="O30" s="24">
        <f t="shared" si="5"/>
        <v>0</v>
      </c>
      <c r="P30" s="21"/>
      <c r="Q30" s="22"/>
      <c r="R30" s="48">
        <f t="shared" si="13"/>
        <v>0</v>
      </c>
      <c r="S30" s="48">
        <f t="shared" si="13"/>
        <v>0</v>
      </c>
      <c r="T30" s="21"/>
      <c r="U30" s="22"/>
      <c r="V30" s="48">
        <f t="shared" si="14"/>
        <v>0</v>
      </c>
      <c r="W30" s="49">
        <f t="shared" si="14"/>
        <v>0</v>
      </c>
      <c r="X30" s="51">
        <f t="shared" si="15"/>
        <v>1</v>
      </c>
      <c r="Y30" s="80"/>
      <c r="Z30" s="79">
        <f t="shared" si="11"/>
        <v>33</v>
      </c>
      <c r="AA30" s="209"/>
      <c r="AB30" s="212"/>
      <c r="AC30" s="213"/>
      <c r="AD30" s="55"/>
    </row>
    <row r="31" spans="2:30" ht="30" thickTop="1" thickBot="1">
      <c r="B31" s="5">
        <v>24</v>
      </c>
      <c r="C31" s="20" t="s">
        <v>45</v>
      </c>
      <c r="D31" s="21">
        <v>4</v>
      </c>
      <c r="E31" s="22"/>
      <c r="F31" s="23">
        <f t="shared" si="3"/>
        <v>132</v>
      </c>
      <c r="G31" s="24">
        <f t="shared" si="0"/>
        <v>0</v>
      </c>
      <c r="H31" s="21">
        <v>4</v>
      </c>
      <c r="I31" s="22"/>
      <c r="J31" s="23">
        <f t="shared" si="4"/>
        <v>132</v>
      </c>
      <c r="K31" s="24">
        <f t="shared" si="1"/>
        <v>0</v>
      </c>
      <c r="L31" s="21"/>
      <c r="M31" s="22"/>
      <c r="N31" s="23">
        <f t="shared" si="9"/>
        <v>0</v>
      </c>
      <c r="O31" s="24">
        <f t="shared" si="5"/>
        <v>0</v>
      </c>
      <c r="P31" s="21"/>
      <c r="Q31" s="22"/>
      <c r="R31" s="48">
        <f t="shared" si="13"/>
        <v>0</v>
      </c>
      <c r="S31" s="48">
        <f t="shared" si="13"/>
        <v>0</v>
      </c>
      <c r="T31" s="21"/>
      <c r="U31" s="22"/>
      <c r="V31" s="48">
        <f t="shared" si="14"/>
        <v>0</v>
      </c>
      <c r="W31" s="49">
        <f t="shared" si="14"/>
        <v>0</v>
      </c>
      <c r="X31" s="51">
        <f t="shared" si="15"/>
        <v>8</v>
      </c>
      <c r="Y31" s="80"/>
      <c r="Z31" s="79">
        <f t="shared" si="11"/>
        <v>264</v>
      </c>
      <c r="AA31" s="207" t="s">
        <v>46</v>
      </c>
      <c r="AB31" s="212"/>
      <c r="AC31" s="213"/>
      <c r="AD31" s="55"/>
    </row>
    <row r="32" spans="2:30" ht="30" thickTop="1" thickBot="1">
      <c r="B32" s="5">
        <v>25</v>
      </c>
      <c r="C32" s="20" t="s">
        <v>47</v>
      </c>
      <c r="D32" s="21"/>
      <c r="E32" s="22"/>
      <c r="F32" s="23">
        <f t="shared" si="3"/>
        <v>0</v>
      </c>
      <c r="G32" s="24">
        <f t="shared" si="0"/>
        <v>0</v>
      </c>
      <c r="H32" s="21">
        <v>3</v>
      </c>
      <c r="I32" s="22"/>
      <c r="J32" s="23">
        <f t="shared" si="4"/>
        <v>99</v>
      </c>
      <c r="K32" s="24">
        <f t="shared" si="1"/>
        <v>0</v>
      </c>
      <c r="L32" s="21"/>
      <c r="M32" s="22"/>
      <c r="N32" s="23">
        <f t="shared" si="9"/>
        <v>0</v>
      </c>
      <c r="O32" s="24">
        <f t="shared" si="5"/>
        <v>0</v>
      </c>
      <c r="P32" s="21"/>
      <c r="Q32" s="22"/>
      <c r="R32" s="48">
        <f t="shared" si="13"/>
        <v>0</v>
      </c>
      <c r="S32" s="48">
        <f t="shared" si="13"/>
        <v>0</v>
      </c>
      <c r="T32" s="21"/>
      <c r="U32" s="22"/>
      <c r="V32" s="48">
        <f t="shared" si="14"/>
        <v>0</v>
      </c>
      <c r="W32" s="49">
        <f t="shared" si="14"/>
        <v>0</v>
      </c>
      <c r="X32" s="51">
        <f t="shared" si="15"/>
        <v>3</v>
      </c>
      <c r="Y32" s="80"/>
      <c r="Z32" s="79">
        <f t="shared" si="11"/>
        <v>99</v>
      </c>
      <c r="AA32" s="208"/>
      <c r="AB32" s="212"/>
      <c r="AC32" s="213"/>
      <c r="AD32" s="55"/>
    </row>
    <row r="33" spans="2:30" ht="30" thickTop="1" thickBot="1">
      <c r="B33" s="5">
        <v>26</v>
      </c>
      <c r="C33" s="20" t="s">
        <v>48</v>
      </c>
      <c r="D33" s="21"/>
      <c r="E33" s="22"/>
      <c r="F33" s="23">
        <f t="shared" si="3"/>
        <v>0</v>
      </c>
      <c r="G33" s="24">
        <f t="shared" si="0"/>
        <v>0</v>
      </c>
      <c r="H33" s="21">
        <v>2</v>
      </c>
      <c r="I33" s="22"/>
      <c r="J33" s="23">
        <f t="shared" si="4"/>
        <v>66</v>
      </c>
      <c r="K33" s="24">
        <f t="shared" si="1"/>
        <v>0</v>
      </c>
      <c r="L33" s="21">
        <v>2</v>
      </c>
      <c r="M33" s="22"/>
      <c r="N33" s="23">
        <f t="shared" si="9"/>
        <v>60</v>
      </c>
      <c r="O33" s="24">
        <f t="shared" si="5"/>
        <v>0</v>
      </c>
      <c r="P33" s="21"/>
      <c r="Q33" s="22"/>
      <c r="R33" s="48">
        <f t="shared" si="13"/>
        <v>0</v>
      </c>
      <c r="S33" s="48">
        <f t="shared" si="13"/>
        <v>0</v>
      </c>
      <c r="T33" s="21"/>
      <c r="U33" s="22"/>
      <c r="V33" s="48">
        <f t="shared" si="14"/>
        <v>0</v>
      </c>
      <c r="W33" s="49">
        <f t="shared" si="14"/>
        <v>0</v>
      </c>
      <c r="X33" s="51">
        <f t="shared" si="15"/>
        <v>4</v>
      </c>
      <c r="Y33" s="80"/>
      <c r="Z33" s="79">
        <f t="shared" si="11"/>
        <v>126</v>
      </c>
      <c r="AA33" s="208"/>
      <c r="AB33" s="212"/>
      <c r="AC33" s="213"/>
      <c r="AD33" s="55"/>
    </row>
    <row r="34" spans="2:30" ht="19.5" thickTop="1" thickBot="1">
      <c r="B34" s="5">
        <v>27</v>
      </c>
      <c r="C34" s="20" t="s">
        <v>49</v>
      </c>
      <c r="D34" s="21"/>
      <c r="E34" s="22"/>
      <c r="F34" s="23">
        <f t="shared" si="3"/>
        <v>0</v>
      </c>
      <c r="G34" s="24">
        <f t="shared" si="0"/>
        <v>0</v>
      </c>
      <c r="H34" s="21"/>
      <c r="I34" s="22"/>
      <c r="J34" s="23">
        <f t="shared" si="4"/>
        <v>0</v>
      </c>
      <c r="K34" s="24">
        <f t="shared" si="1"/>
        <v>0</v>
      </c>
      <c r="L34" s="21">
        <v>2</v>
      </c>
      <c r="M34" s="22"/>
      <c r="N34" s="23">
        <f t="shared" si="9"/>
        <v>60</v>
      </c>
      <c r="O34" s="24">
        <f t="shared" si="5"/>
        <v>0</v>
      </c>
      <c r="P34" s="21">
        <v>5</v>
      </c>
      <c r="Q34" s="22"/>
      <c r="R34" s="48">
        <f t="shared" si="13"/>
        <v>65</v>
      </c>
      <c r="S34" s="48">
        <f t="shared" si="13"/>
        <v>0</v>
      </c>
      <c r="T34" s="21"/>
      <c r="U34" s="22"/>
      <c r="V34" s="48">
        <f t="shared" si="14"/>
        <v>0</v>
      </c>
      <c r="W34" s="49">
        <f t="shared" si="14"/>
        <v>0</v>
      </c>
      <c r="X34" s="51">
        <f t="shared" si="15"/>
        <v>4.5</v>
      </c>
      <c r="Y34" s="80"/>
      <c r="Z34" s="79">
        <f t="shared" si="11"/>
        <v>125</v>
      </c>
      <c r="AA34" s="208"/>
      <c r="AB34" s="212"/>
      <c r="AC34" s="213"/>
      <c r="AD34" s="55"/>
    </row>
    <row r="35" spans="2:30" ht="19.5" thickTop="1" thickBot="1">
      <c r="B35" s="5">
        <v>28</v>
      </c>
      <c r="C35" s="20" t="s">
        <v>50</v>
      </c>
      <c r="D35" s="21"/>
      <c r="E35" s="22"/>
      <c r="F35" s="23">
        <f t="shared" si="3"/>
        <v>0</v>
      </c>
      <c r="G35" s="24">
        <f t="shared" si="0"/>
        <v>0</v>
      </c>
      <c r="H35" s="21"/>
      <c r="I35" s="22"/>
      <c r="J35" s="23">
        <f t="shared" si="4"/>
        <v>0</v>
      </c>
      <c r="K35" s="24">
        <f t="shared" si="1"/>
        <v>0</v>
      </c>
      <c r="L35" s="21">
        <v>4</v>
      </c>
      <c r="M35" s="22"/>
      <c r="N35" s="23">
        <f t="shared" si="9"/>
        <v>120</v>
      </c>
      <c r="O35" s="24">
        <f t="shared" si="5"/>
        <v>0</v>
      </c>
      <c r="P35" s="21">
        <v>6</v>
      </c>
      <c r="Q35" s="22"/>
      <c r="R35" s="48">
        <f t="shared" si="13"/>
        <v>78</v>
      </c>
      <c r="S35" s="48">
        <f t="shared" si="13"/>
        <v>0</v>
      </c>
      <c r="T35" s="21"/>
      <c r="U35" s="22"/>
      <c r="V35" s="48">
        <f t="shared" si="14"/>
        <v>0</v>
      </c>
      <c r="W35" s="49">
        <f t="shared" si="14"/>
        <v>0</v>
      </c>
      <c r="X35" s="51">
        <f t="shared" si="15"/>
        <v>7</v>
      </c>
      <c r="Y35" s="80"/>
      <c r="Z35" s="79">
        <f t="shared" si="11"/>
        <v>198</v>
      </c>
      <c r="AA35" s="208"/>
      <c r="AB35" s="212"/>
      <c r="AC35" s="213"/>
      <c r="AD35" s="55"/>
    </row>
    <row r="36" spans="2:30" ht="18.75" thickBot="1">
      <c r="B36" s="5">
        <v>29</v>
      </c>
      <c r="C36" s="28" t="s">
        <v>51</v>
      </c>
      <c r="D36" s="33"/>
      <c r="E36" s="34"/>
      <c r="F36" s="23">
        <f t="shared" si="3"/>
        <v>0</v>
      </c>
      <c r="G36" s="24">
        <f t="shared" si="0"/>
        <v>0</v>
      </c>
      <c r="H36" s="33"/>
      <c r="I36" s="34">
        <v>1</v>
      </c>
      <c r="J36" s="23">
        <f t="shared" si="4"/>
        <v>0</v>
      </c>
      <c r="K36" s="24">
        <v>34</v>
      </c>
      <c r="L36" s="33"/>
      <c r="M36" s="34">
        <v>1</v>
      </c>
      <c r="N36" s="23">
        <f t="shared" si="9"/>
        <v>0</v>
      </c>
      <c r="O36" s="24">
        <v>31</v>
      </c>
      <c r="P36" s="33"/>
      <c r="Q36" s="34">
        <v>1</v>
      </c>
      <c r="R36" s="48">
        <f t="shared" si="13"/>
        <v>0</v>
      </c>
      <c r="S36" s="48">
        <v>15</v>
      </c>
      <c r="T36" s="33"/>
      <c r="U36" s="34">
        <v>3</v>
      </c>
      <c r="V36" s="48">
        <f t="shared" si="14"/>
        <v>0</v>
      </c>
      <c r="W36" s="49">
        <v>40</v>
      </c>
      <c r="X36" s="51">
        <f t="shared" si="15"/>
        <v>0</v>
      </c>
      <c r="Y36" s="81">
        <f>SUM(U36/2,Q36/2,M36,E36,I36)</f>
        <v>4</v>
      </c>
      <c r="Z36" s="217"/>
      <c r="AA36" s="218"/>
      <c r="AB36" s="84">
        <f>SUM(G36,S36,K36,O36,W36)</f>
        <v>120</v>
      </c>
      <c r="AC36" s="85">
        <v>120</v>
      </c>
      <c r="AD36" s="55"/>
    </row>
    <row r="37" spans="2:30" ht="17.25" thickTop="1" thickBot="1">
      <c r="B37" s="29"/>
      <c r="C37" s="35" t="s">
        <v>52</v>
      </c>
      <c r="D37" s="86">
        <f t="shared" ref="D37" si="16">SUM(D8:D36)</f>
        <v>33</v>
      </c>
      <c r="E37" s="87">
        <f>SUM(E8:E36)</f>
        <v>0</v>
      </c>
      <c r="F37" s="36"/>
      <c r="G37" s="37"/>
      <c r="H37" s="86">
        <f>SUM(H8:H36)</f>
        <v>30</v>
      </c>
      <c r="I37" s="87">
        <f>SUM(I8:I36)</f>
        <v>5</v>
      </c>
      <c r="J37" s="36"/>
      <c r="K37" s="37"/>
      <c r="L37" s="86">
        <f t="shared" ref="L37" si="17">SUM(L8:L36)</f>
        <v>29</v>
      </c>
      <c r="M37" s="87">
        <f>SUM(M8:M36)</f>
        <v>5</v>
      </c>
      <c r="N37" s="36"/>
      <c r="O37" s="37"/>
      <c r="P37" s="86">
        <f>SUM(P8:P36)</f>
        <v>25</v>
      </c>
      <c r="Q37" s="87">
        <f>SUM(Q8:Q36)</f>
        <v>6</v>
      </c>
      <c r="R37" s="36"/>
      <c r="S37" s="37"/>
      <c r="T37" s="86">
        <f t="shared" ref="T37" si="18">SUM(T8:T36)</f>
        <v>21</v>
      </c>
      <c r="U37" s="87">
        <f>SUM(U8:U36)</f>
        <v>10</v>
      </c>
      <c r="V37" s="36"/>
      <c r="W37" s="37"/>
      <c r="X37" s="91">
        <f>SUM(X8:X36)</f>
        <v>115</v>
      </c>
      <c r="Y37" s="2">
        <f>SUM(Y8:Y36)</f>
        <v>18</v>
      </c>
      <c r="Z37" s="230"/>
      <c r="AA37" s="231"/>
      <c r="AB37" s="235">
        <f>SUM(AB8:AB10,AB12:AB13,AB15:AB20,AB36:AB36)</f>
        <v>780</v>
      </c>
      <c r="AC37" s="238">
        <v>540</v>
      </c>
      <c r="AD37" s="55"/>
    </row>
    <row r="38" spans="2:30" ht="17.25" thickTop="1" thickBot="1">
      <c r="B38" s="25"/>
      <c r="C38" s="8" t="s">
        <v>53</v>
      </c>
      <c r="D38" s="219">
        <f>SUM(D37:E37)</f>
        <v>33</v>
      </c>
      <c r="E38" s="220"/>
      <c r="F38" s="38"/>
      <c r="G38" s="37"/>
      <c r="H38" s="219">
        <f>SUM(H37:I37)</f>
        <v>35</v>
      </c>
      <c r="I38" s="220"/>
      <c r="J38" s="38"/>
      <c r="K38" s="37"/>
      <c r="L38" s="219">
        <f>SUM(L37:M37)</f>
        <v>34</v>
      </c>
      <c r="M38" s="220"/>
      <c r="N38" s="38"/>
      <c r="O38" s="37"/>
      <c r="P38" s="219">
        <f>SUM(P37:Q37)</f>
        <v>31</v>
      </c>
      <c r="Q38" s="220"/>
      <c r="R38" s="38"/>
      <c r="S38" s="37"/>
      <c r="T38" s="219">
        <f>SUM(T37:U37)</f>
        <v>31</v>
      </c>
      <c r="U38" s="220"/>
      <c r="V38" s="38"/>
      <c r="W38" s="37"/>
      <c r="X38" s="219">
        <f>SUM(X37:Y37)</f>
        <v>133</v>
      </c>
      <c r="Y38" s="221"/>
      <c r="Z38" s="232"/>
      <c r="AA38" s="231"/>
      <c r="AB38" s="236"/>
      <c r="AC38" s="239"/>
      <c r="AD38" s="55"/>
    </row>
    <row r="39" spans="2:30" ht="17.25" thickTop="1" thickBot="1">
      <c r="B39" s="39"/>
      <c r="C39" s="40" t="s">
        <v>54</v>
      </c>
      <c r="D39" s="219">
        <v>33</v>
      </c>
      <c r="E39" s="220"/>
      <c r="F39" s="41"/>
      <c r="G39" s="42"/>
      <c r="H39" s="219">
        <v>35</v>
      </c>
      <c r="I39" s="220"/>
      <c r="J39" s="23"/>
      <c r="K39" s="24"/>
      <c r="L39" s="219">
        <v>34</v>
      </c>
      <c r="M39" s="220"/>
      <c r="N39" s="23"/>
      <c r="O39" s="24"/>
      <c r="P39" s="219">
        <v>31</v>
      </c>
      <c r="Q39" s="220"/>
      <c r="R39" s="23"/>
      <c r="S39" s="24"/>
      <c r="T39" s="219">
        <v>31</v>
      </c>
      <c r="U39" s="220"/>
      <c r="V39" s="23"/>
      <c r="W39" s="24"/>
      <c r="X39" s="219">
        <f>SUM(D39,H39,L39,P39)</f>
        <v>133</v>
      </c>
      <c r="Y39" s="220"/>
      <c r="Z39" s="233"/>
      <c r="AA39" s="234"/>
      <c r="AB39" s="237"/>
      <c r="AC39" s="240"/>
      <c r="AD39" s="55"/>
    </row>
    <row r="40" spans="2:30" ht="16.5" thickTop="1" thickBot="1">
      <c r="B40" s="227" t="s">
        <v>55</v>
      </c>
      <c r="C40" s="228"/>
      <c r="D40" s="228"/>
      <c r="E40" s="228"/>
      <c r="F40" s="228"/>
      <c r="G40" s="228"/>
      <c r="H40" s="228"/>
      <c r="I40" s="228"/>
      <c r="J40" s="228"/>
      <c r="K40" s="228"/>
      <c r="L40" s="229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2"/>
      <c r="AA40" s="83"/>
      <c r="AB40" s="83"/>
      <c r="AC40" s="83"/>
      <c r="AD40" s="83"/>
    </row>
    <row r="41" spans="2:30" s="106" customFormat="1" ht="20.45" customHeight="1" thickTop="1">
      <c r="C41" s="43" t="s">
        <v>83</v>
      </c>
      <c r="D41" s="222" t="s">
        <v>84</v>
      </c>
      <c r="E41" s="223"/>
      <c r="F41" s="223"/>
      <c r="G41" s="223"/>
      <c r="H41" s="223"/>
      <c r="I41" s="223"/>
      <c r="J41" s="223"/>
      <c r="K41" s="223"/>
      <c r="L41" s="223"/>
      <c r="M41" s="223"/>
      <c r="N41" s="223"/>
      <c r="O41" s="223"/>
      <c r="P41" s="223"/>
      <c r="Q41" s="223"/>
      <c r="R41" s="223"/>
      <c r="S41" s="223"/>
      <c r="T41" s="223"/>
      <c r="U41" s="223"/>
      <c r="V41" s="223"/>
      <c r="W41" s="223"/>
      <c r="X41" s="224"/>
    </row>
    <row r="42" spans="2:30" ht="18.75">
      <c r="C42" s="43" t="s">
        <v>56</v>
      </c>
      <c r="D42" s="44">
        <v>2</v>
      </c>
      <c r="E42" s="45"/>
      <c r="F42" s="45"/>
      <c r="G42" s="45"/>
      <c r="H42" s="44">
        <v>2</v>
      </c>
      <c r="I42" s="45"/>
      <c r="J42" s="45"/>
      <c r="K42" s="45"/>
      <c r="L42" s="44">
        <v>2</v>
      </c>
      <c r="M42" s="45"/>
      <c r="N42" s="45"/>
      <c r="O42" s="45"/>
      <c r="P42" s="44">
        <v>2</v>
      </c>
      <c r="Q42" s="45"/>
      <c r="R42" s="45"/>
      <c r="S42" s="45"/>
      <c r="T42" s="44">
        <v>2</v>
      </c>
      <c r="X42" s="53">
        <f>SUM(T42/2,P42/2,L42,D42,H42)</f>
        <v>8</v>
      </c>
    </row>
    <row r="43" spans="2:30" ht="4.5" customHeight="1"/>
    <row r="44" spans="2:30">
      <c r="D44" s="245" t="s">
        <v>57</v>
      </c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</row>
    <row r="45" spans="2:30" ht="9" customHeight="1"/>
    <row r="46" spans="2:30" ht="6" customHeight="1"/>
    <row r="47" spans="2:30">
      <c r="C47" t="s">
        <v>58</v>
      </c>
      <c r="D47" t="s">
        <v>86</v>
      </c>
    </row>
  </sheetData>
  <mergeCells count="41">
    <mergeCell ref="X3:AC3"/>
    <mergeCell ref="B2:AC2"/>
    <mergeCell ref="D3:G3"/>
    <mergeCell ref="H3:K3"/>
    <mergeCell ref="L3:O3"/>
    <mergeCell ref="P3:S3"/>
    <mergeCell ref="T3:W3"/>
    <mergeCell ref="AB21:AC23"/>
    <mergeCell ref="D4:G4"/>
    <mergeCell ref="H4:K4"/>
    <mergeCell ref="L4:O4"/>
    <mergeCell ref="P4:W4"/>
    <mergeCell ref="AA5:AA6"/>
    <mergeCell ref="AC5:AC6"/>
    <mergeCell ref="X9:X10"/>
    <mergeCell ref="Z9:Z10"/>
    <mergeCell ref="AA9:AA10"/>
    <mergeCell ref="AB11:AC11"/>
    <mergeCell ref="AB14:AC14"/>
    <mergeCell ref="X38:Y38"/>
    <mergeCell ref="AA24:AA30"/>
    <mergeCell ref="AB24:AC35"/>
    <mergeCell ref="AA31:AA35"/>
    <mergeCell ref="Z36:AA36"/>
    <mergeCell ref="Z37:AA39"/>
    <mergeCell ref="AB37:AB39"/>
    <mergeCell ref="AC37:AC39"/>
    <mergeCell ref="D38:E38"/>
    <mergeCell ref="H38:I38"/>
    <mergeCell ref="L38:M38"/>
    <mergeCell ref="P38:Q38"/>
    <mergeCell ref="T38:U38"/>
    <mergeCell ref="B40:L40"/>
    <mergeCell ref="D44:U44"/>
    <mergeCell ref="D39:E39"/>
    <mergeCell ref="H39:I39"/>
    <mergeCell ref="L39:M39"/>
    <mergeCell ref="P39:Q39"/>
    <mergeCell ref="T39:U39"/>
    <mergeCell ref="D41:X41"/>
    <mergeCell ref="X39:Y39"/>
  </mergeCells>
  <pageMargins left="0.70833333333333304" right="0.70833333333333304" top="0.35416666666666702" bottom="0.22986111111111099" header="0.31458333333333299" footer="0.156944444444444"/>
  <pageSetup paperSize="9" scale="6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I dT</vt:lpstr>
      <vt:lpstr>I eT</vt:lpstr>
      <vt:lpstr>II dT</vt:lpstr>
      <vt:lpstr>III dT</vt:lpstr>
      <vt:lpstr>IV dT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SZKOŁA</dc:creator>
  <cp:lastModifiedBy>Grzegorz Kamiński</cp:lastModifiedBy>
  <cp:lastPrinted>2018-09-01T05:12:07Z</cp:lastPrinted>
  <dcterms:created xsi:type="dcterms:W3CDTF">2006-09-22T13:37:00Z</dcterms:created>
  <dcterms:modified xsi:type="dcterms:W3CDTF">2018-09-30T07:26:22Z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