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III aT" sheetId="4" r:id="rId1"/>
    <sheet name="IV aT" sheetId="3" r:id="rId2"/>
  </sheets>
  <calcPr calcId="125725"/>
</workbook>
</file>

<file path=xl/calcChain.xml><?xml version="1.0" encoding="utf-8"?>
<calcChain xmlns="http://schemas.openxmlformats.org/spreadsheetml/2006/main">
  <c r="X40" i="4"/>
  <c r="X37"/>
  <c r="L36"/>
  <c r="U35"/>
  <c r="T36" s="1"/>
  <c r="T35"/>
  <c r="Q35"/>
  <c r="P35"/>
  <c r="P36" s="1"/>
  <c r="M35"/>
  <c r="L35"/>
  <c r="I35"/>
  <c r="H35"/>
  <c r="H36" s="1"/>
  <c r="E35"/>
  <c r="D36" s="1"/>
  <c r="D35"/>
  <c r="AB34"/>
  <c r="Y34"/>
  <c r="V34"/>
  <c r="R34"/>
  <c r="N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F32"/>
  <c r="X31"/>
  <c r="W31"/>
  <c r="V31"/>
  <c r="S31"/>
  <c r="R31"/>
  <c r="O31"/>
  <c r="N31"/>
  <c r="K31"/>
  <c r="J31"/>
  <c r="F31"/>
  <c r="Z31" s="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AB9" s="1"/>
  <c r="K9"/>
  <c r="J9"/>
  <c r="G9"/>
  <c r="F9"/>
  <c r="Z9" s="1"/>
  <c r="Y8"/>
  <c r="Y35" s="1"/>
  <c r="X8"/>
  <c r="X35" s="1"/>
  <c r="W8"/>
  <c r="V8"/>
  <c r="S8"/>
  <c r="R8"/>
  <c r="Z8" s="1"/>
  <c r="O8"/>
  <c r="K8"/>
  <c r="J8"/>
  <c r="G8"/>
  <c r="AB8" s="1"/>
  <c r="F8"/>
  <c r="X40" i="3"/>
  <c r="X37"/>
  <c r="U35"/>
  <c r="T35"/>
  <c r="T36" s="1"/>
  <c r="Q35"/>
  <c r="P35"/>
  <c r="P36" s="1"/>
  <c r="M35"/>
  <c r="L35"/>
  <c r="L36" s="1"/>
  <c r="I35"/>
  <c r="H35"/>
  <c r="H36" s="1"/>
  <c r="E35"/>
  <c r="D35"/>
  <c r="D36" s="1"/>
  <c r="Y34"/>
  <c r="V34"/>
  <c r="R34"/>
  <c r="N34"/>
  <c r="J34"/>
  <c r="G34"/>
  <c r="AB34" s="1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F32"/>
  <c r="Z32" s="1"/>
  <c r="X31"/>
  <c r="W31"/>
  <c r="V31"/>
  <c r="S31"/>
  <c r="R31"/>
  <c r="O31"/>
  <c r="N31"/>
  <c r="K31"/>
  <c r="J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K9"/>
  <c r="J9"/>
  <c r="G9"/>
  <c r="AB9" s="1"/>
  <c r="F9"/>
  <c r="Z9" s="1"/>
  <c r="Y8"/>
  <c r="Y35" s="1"/>
  <c r="X8"/>
  <c r="X35" s="1"/>
  <c r="X36" s="1"/>
  <c r="W8"/>
  <c r="V8"/>
  <c r="S8"/>
  <c r="R8"/>
  <c r="O8"/>
  <c r="K8"/>
  <c r="J8"/>
  <c r="G8"/>
  <c r="AB8" s="1"/>
  <c r="F8"/>
  <c r="Z8" s="1"/>
  <c r="AB35" i="4" l="1"/>
  <c r="X36"/>
  <c r="AB35" i="3"/>
</calcChain>
</file>

<file path=xl/sharedStrings.xml><?xml version="1.0" encoding="utf-8"?>
<sst xmlns="http://schemas.openxmlformats.org/spreadsheetml/2006/main" count="170" uniqueCount="66">
  <si>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</si>
  <si>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</si>
  <si>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</si>
  <si>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</si>
  <si>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</si>
  <si>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</si>
  <si>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</si>
  <si>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</si>
  <si>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</si>
  <si>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</si>
  <si>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</si>
  <si>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</si>
  <si>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</si>
  <si>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</si>
  <si>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</si>
  <si>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</si>
  <si>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</si>
  <si>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</si>
  <si>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</si>
  <si>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</si>
  <si>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</si>
  <si>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</si>
  <si>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</si>
  <si>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</si>
  <si>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</si>
  <si>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</si>
  <si>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</si>
  <si>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</si>
  <si>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</si>
  <si>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</si>
  <si>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</si>
  <si>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</si>
  <si>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</si>
  <si>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Język angielski</t>
  </si>
  <si>
    <t>Język rosyjski / niemiecki</t>
  </si>
  <si>
    <t>TECHNIK  MECHANIZACJI  ROLNICTWA  (311512)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</si>
  <si>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</si>
  <si>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</si>
  <si>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 xml:space="preserve">Sporządził </t>
  </si>
  <si>
    <t>praktyka zawodowa  -  4 tygodnie w klasie III</t>
  </si>
  <si>
    <t>nauka jazdy samochodem  -  30 godzin na ucznia w klasie III</t>
  </si>
  <si>
    <t>nauka jazdy ciągnikiem rolniczym z przyczepą  -  20 godzin na ucznia w klasie III</t>
  </si>
  <si>
    <t>Zajęcia z wychowawcą</t>
  </si>
  <si>
    <t xml:space="preserve">Działalność gospodarcza w branży mechaniczno-rolniczej </t>
  </si>
  <si>
    <t>Język angielski w technice rolniczej</t>
  </si>
  <si>
    <t>Przepisy ruchu drogowego w zakresie kategorii T i B</t>
  </si>
  <si>
    <t>Podstawy konstrukcji maszyn</t>
  </si>
  <si>
    <t>Pojazdy rolnicze</t>
  </si>
  <si>
    <t>Maszyny rolnicze</t>
  </si>
  <si>
    <t>Organizacja prac eksploatacyjnych w rolnictwie</t>
  </si>
  <si>
    <t>Obróbka materiałów</t>
  </si>
  <si>
    <t>Eksploatacja pojazdów rolniczych</t>
  </si>
  <si>
    <t>Eksploatacja maszyn rolniczych</t>
  </si>
  <si>
    <t>SZKOLNY PLAN NAUCZANIA</t>
  </si>
  <si>
    <t>2014/2015</t>
  </si>
  <si>
    <t>2015/2016</t>
  </si>
  <si>
    <t>735 (804)</t>
  </si>
  <si>
    <t>735 (790)</t>
  </si>
  <si>
    <t>2016/2017</t>
  </si>
  <si>
    <t>2017/2018</t>
  </si>
  <si>
    <t>2018/2019</t>
  </si>
  <si>
    <r>
      <rPr>
        <b/>
        <sz val="20"/>
        <rFont val="Arial"/>
        <family val="2"/>
        <charset val="238"/>
      </rPr>
      <t>III AT</t>
    </r>
    <r>
      <rPr>
        <b/>
        <sz val="18"/>
        <rFont val="Arial"/>
        <family val="2"/>
        <charset val="238"/>
      </rPr>
      <t xml:space="preserve">   (2017/2018)</t>
    </r>
  </si>
  <si>
    <t>10 kwietnia 2017 r.</t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</si>
  <si>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(2017/2018)</t>
    </r>
  </si>
  <si>
    <t>Wychowanie do życia w rodzinie</t>
  </si>
  <si>
    <t>w klasie I, II i III po 14 godzin w ciągu roku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</si>
</sst>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198">
    <xf numFmtId="0" fontId="0" fillId="0" borderId="0" xfId="0"/>
    <xf numFmtId="0" fontId="0" fillId="2" borderId="0" xfId="0" applyFill="1"/>
    <xf numFmtId="0" fontId="10" fillId="2" borderId="1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24" xfId="0" applyFont="1" applyFill="1" applyBorder="1"/>
    <xf numFmtId="0" fontId="11" fillId="2" borderId="69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9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2" borderId="8" xfId="0" applyNumberFormat="1" applyFont="1" applyFill="1" applyBorder="1" applyAlignment="1"/>
    <xf numFmtId="0" fontId="5" fillId="2" borderId="0" xfId="0" applyFont="1" applyFill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8" fillId="2" borderId="45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3" fillId="2" borderId="17" xfId="0" applyFont="1" applyFill="1" applyBorder="1"/>
    <xf numFmtId="0" fontId="3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3" fillId="2" borderId="50" xfId="0" applyFont="1" applyFill="1" applyBorder="1"/>
    <xf numFmtId="0" fontId="3" fillId="2" borderId="51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 vertical="center"/>
    </xf>
    <xf numFmtId="0" fontId="3" fillId="2" borderId="57" xfId="0" applyFont="1" applyFill="1" applyBorder="1"/>
    <xf numFmtId="0" fontId="8" fillId="2" borderId="44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center"/>
    </xf>
    <xf numFmtId="0" fontId="3" fillId="2" borderId="59" xfId="0" applyFont="1" applyFill="1" applyBorder="1"/>
    <xf numFmtId="0" fontId="3" fillId="2" borderId="60" xfId="0" applyFont="1" applyFill="1" applyBorder="1" applyAlignment="1">
      <alignment vertical="center" wrapText="1"/>
    </xf>
    <xf numFmtId="0" fontId="8" fillId="2" borderId="61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1" fontId="1" fillId="2" borderId="65" xfId="0" applyNumberFormat="1" applyFont="1" applyFill="1" applyBorder="1" applyAlignment="1">
      <alignment horizontal="center" vertical="center"/>
    </xf>
    <xf numFmtId="0" fontId="3" fillId="2" borderId="49" xfId="0" applyFont="1" applyFill="1" applyBorder="1"/>
    <xf numFmtId="0" fontId="2" fillId="2" borderId="35" xfId="0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2" fillId="2" borderId="9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0" xfId="0" applyFont="1" applyFill="1" applyBorder="1" applyAlignment="1">
      <alignment vertical="center" wrapText="1"/>
    </xf>
    <xf numFmtId="0" fontId="9" fillId="2" borderId="10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3" fillId="2" borderId="0" xfId="0" applyFont="1" applyFill="1"/>
    <xf numFmtId="0" fontId="14" fillId="2" borderId="10" xfId="0" applyFont="1" applyFill="1" applyBorder="1"/>
    <xf numFmtId="0" fontId="15" fillId="2" borderId="10" xfId="0" applyFont="1" applyFill="1" applyBorder="1"/>
    <xf numFmtId="0" fontId="13" fillId="2" borderId="10" xfId="0" applyFont="1" applyFill="1" applyBorder="1"/>
    <xf numFmtId="0" fontId="16" fillId="0" borderId="0" xfId="0" applyFont="1" applyAlignment="1"/>
    <xf numFmtId="0" fontId="18" fillId="0" borderId="73" xfId="0" applyFont="1" applyBorder="1" applyAlignment="1"/>
    <xf numFmtId="0" fontId="18" fillId="0" borderId="22" xfId="0" applyFont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" fillId="0" borderId="72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6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topLeftCell="A31" workbookViewId="0">
      <selection activeCell="F54" sqref="F53:G54"/>
    </sheetView>
  </sheetViews>
  <sheetFormatPr defaultColWidth="9.109375" defaultRowHeight="14.4"/>
  <cols>
    <col min="1" max="1" width="2.5546875" style="124" customWidth="1"/>
    <col min="2" max="2" width="3.33203125" style="124" bestFit="1" customWidth="1"/>
    <col min="3" max="3" width="33.33203125" style="124" customWidth="1"/>
    <col min="4" max="4" width="3.88671875" style="124" bestFit="1" customWidth="1"/>
    <col min="5" max="5" width="3.44140625" style="124" bestFit="1" customWidth="1"/>
    <col min="6" max="6" width="5.109375" style="124" bestFit="1" customWidth="1"/>
    <col min="7" max="7" width="4.44140625" style="124" bestFit="1" customWidth="1"/>
    <col min="8" max="8" width="3.88671875" style="124" bestFit="1" customWidth="1"/>
    <col min="9" max="9" width="3.44140625" style="124" bestFit="1" customWidth="1"/>
    <col min="10" max="10" width="5.109375" style="124" bestFit="1" customWidth="1"/>
    <col min="11" max="11" width="4.44140625" style="124" bestFit="1" customWidth="1"/>
    <col min="12" max="12" width="3.88671875" style="124" bestFit="1" customWidth="1"/>
    <col min="13" max="13" width="3.44140625" style="124" bestFit="1" customWidth="1"/>
    <col min="14" max="14" width="5.109375" style="124" bestFit="1" customWidth="1"/>
    <col min="15" max="15" width="4.44140625" style="124" bestFit="1" customWidth="1"/>
    <col min="16" max="16" width="3.88671875" style="124" bestFit="1" customWidth="1"/>
    <col min="17" max="17" width="3.44140625" style="124" bestFit="1" customWidth="1"/>
    <col min="18" max="18" width="4.88671875" style="124" bestFit="1" customWidth="1"/>
    <col min="19" max="19" width="4.44140625" style="124" bestFit="1" customWidth="1"/>
    <col min="20" max="21" width="3.88671875" style="124" bestFit="1" customWidth="1"/>
    <col min="22" max="22" width="5.109375" style="124" bestFit="1" customWidth="1"/>
    <col min="23" max="23" width="4.44140625" style="124" bestFit="1" customWidth="1"/>
    <col min="24" max="24" width="10.6640625" style="124" bestFit="1" customWidth="1"/>
    <col min="25" max="25" width="11.5546875" style="124" bestFit="1" customWidth="1"/>
    <col min="26" max="26" width="5.109375" style="124" bestFit="1" customWidth="1"/>
    <col min="27" max="27" width="6.44140625" style="124" customWidth="1"/>
    <col min="28" max="29" width="5.109375" style="124" bestFit="1" customWidth="1"/>
    <col min="30" max="16384" width="9.109375" style="124"/>
  </cols>
  <sheetData>
    <row r="1" spans="2:30" ht="16.2" thickBot="1">
      <c r="C1" s="125" t="s">
        <v>53</v>
      </c>
    </row>
    <row r="2" spans="2:30" ht="18.600000000000001" thickTop="1" thickBot="1">
      <c r="B2" s="3">
        <v>1</v>
      </c>
      <c r="C2" s="183" t="s">
        <v>35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5"/>
      <c r="AD2" s="4"/>
    </row>
    <row r="3" spans="2:30" ht="25.8" thickTop="1" thickBot="1">
      <c r="B3" s="5"/>
      <c r="C3" s="6" t="s">
        <v>61</v>
      </c>
      <c r="D3" s="186" t="s">
        <v>0</v>
      </c>
      <c r="E3" s="187"/>
      <c r="F3" s="187"/>
      <c r="G3" s="188"/>
      <c r="H3" s="189" t="s">
        <v>1</v>
      </c>
      <c r="I3" s="190"/>
      <c r="J3" s="190"/>
      <c r="K3" s="191"/>
      <c r="L3" s="189" t="s">
        <v>2</v>
      </c>
      <c r="M3" s="190"/>
      <c r="N3" s="190"/>
      <c r="O3" s="191"/>
      <c r="P3" s="189" t="s">
        <v>3</v>
      </c>
      <c r="Q3" s="190"/>
      <c r="R3" s="190"/>
      <c r="S3" s="191"/>
      <c r="T3" s="189" t="s">
        <v>4</v>
      </c>
      <c r="U3" s="190"/>
      <c r="V3" s="190"/>
      <c r="W3" s="191"/>
      <c r="X3" s="192" t="s">
        <v>5</v>
      </c>
      <c r="Y3" s="193"/>
      <c r="Z3" s="193"/>
      <c r="AA3" s="193"/>
      <c r="AB3" s="193"/>
      <c r="AC3" s="194"/>
      <c r="AD3" s="7"/>
    </row>
    <row r="4" spans="2:30" ht="15.6" thickTop="1" thickBot="1">
      <c r="B4" s="8"/>
      <c r="C4" s="9"/>
      <c r="D4" s="171" t="s">
        <v>55</v>
      </c>
      <c r="E4" s="172"/>
      <c r="F4" s="172"/>
      <c r="G4" s="173"/>
      <c r="H4" s="171" t="s">
        <v>58</v>
      </c>
      <c r="I4" s="172"/>
      <c r="J4" s="172"/>
      <c r="K4" s="173"/>
      <c r="L4" s="171" t="s">
        <v>59</v>
      </c>
      <c r="M4" s="172"/>
      <c r="N4" s="172"/>
      <c r="O4" s="173"/>
      <c r="P4" s="171" t="s">
        <v>60</v>
      </c>
      <c r="Q4" s="172"/>
      <c r="R4" s="172"/>
      <c r="S4" s="172"/>
      <c r="T4" s="172"/>
      <c r="U4" s="172"/>
      <c r="V4" s="172"/>
      <c r="W4" s="173"/>
      <c r="X4" s="10"/>
      <c r="Y4" s="11"/>
      <c r="Z4" s="11"/>
      <c r="AA4" s="11"/>
      <c r="AB4" s="11"/>
      <c r="AC4" s="12"/>
      <c r="AD4" s="7"/>
    </row>
    <row r="5" spans="2:30" ht="15" thickTop="1">
      <c r="B5" s="13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7" t="s">
        <v>11</v>
      </c>
      <c r="H5" s="15" t="s">
        <v>8</v>
      </c>
      <c r="I5" s="16" t="s">
        <v>9</v>
      </c>
      <c r="J5" s="16" t="s">
        <v>10</v>
      </c>
      <c r="K5" s="17" t="s">
        <v>11</v>
      </c>
      <c r="L5" s="15" t="s">
        <v>8</v>
      </c>
      <c r="M5" s="16" t="s">
        <v>9</v>
      </c>
      <c r="N5" s="16" t="s">
        <v>10</v>
      </c>
      <c r="O5" s="17" t="s">
        <v>11</v>
      </c>
      <c r="P5" s="15" t="s">
        <v>8</v>
      </c>
      <c r="Q5" s="16" t="s">
        <v>9</v>
      </c>
      <c r="R5" s="16" t="s">
        <v>10</v>
      </c>
      <c r="S5" s="17" t="s">
        <v>11</v>
      </c>
      <c r="T5" s="15" t="s">
        <v>8</v>
      </c>
      <c r="U5" s="16" t="s">
        <v>9</v>
      </c>
      <c r="V5" s="16" t="s">
        <v>10</v>
      </c>
      <c r="W5" s="17" t="s">
        <v>11</v>
      </c>
      <c r="X5" s="116" t="s">
        <v>8</v>
      </c>
      <c r="Y5" s="117" t="s">
        <v>9</v>
      </c>
      <c r="Z5" s="20" t="s">
        <v>8</v>
      </c>
      <c r="AA5" s="174" t="s">
        <v>12</v>
      </c>
      <c r="AB5" s="116" t="s">
        <v>9</v>
      </c>
      <c r="AC5" s="174" t="s">
        <v>12</v>
      </c>
      <c r="AD5" s="21"/>
    </row>
    <row r="6" spans="2:30">
      <c r="B6" s="22"/>
      <c r="C6" s="14" t="s">
        <v>13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14</v>
      </c>
      <c r="Y6" s="25" t="s">
        <v>15</v>
      </c>
      <c r="Z6" s="26"/>
      <c r="AA6" s="175"/>
      <c r="AB6" s="23"/>
      <c r="AC6" s="175"/>
      <c r="AD6" s="27"/>
    </row>
    <row r="7" spans="2:30" ht="1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" thickTop="1">
      <c r="B8" s="8">
        <v>1</v>
      </c>
      <c r="C8" s="37" t="s">
        <v>16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7.399999999999999">
      <c r="B9" s="49">
        <v>2</v>
      </c>
      <c r="C9" s="50" t="s">
        <v>33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176">
        <f>SUM(D9:D10,H9:H10,L9:L10,T9/2,T10/2,P9/2,P10/2)</f>
        <v>15</v>
      </c>
      <c r="Y9" s="52">
        <f t="shared" ref="Y9:Y34" si="5">SUM(U9/2,Q9/2,M9,E9,I9)</f>
        <v>0</v>
      </c>
      <c r="Z9" s="177">
        <f>SUM(F9:F10,J9:J10,R9:R10,N9:N10,V9:V10)</f>
        <v>450</v>
      </c>
      <c r="AA9" s="179">
        <v>450</v>
      </c>
      <c r="AB9" s="53">
        <f t="shared" ref="AB9:AB34" si="6">SUM(G9,S9,K9,O9,W9)</f>
        <v>0</v>
      </c>
      <c r="AC9" s="120">
        <v>180</v>
      </c>
      <c r="AD9" s="7"/>
    </row>
    <row r="10" spans="2:30" ht="17.399999999999999">
      <c r="B10" s="49">
        <v>3</v>
      </c>
      <c r="C10" s="50" t="s">
        <v>34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176"/>
      <c r="Y10" s="52">
        <f t="shared" si="5"/>
        <v>0</v>
      </c>
      <c r="Z10" s="178"/>
      <c r="AA10" s="180"/>
      <c r="AB10" s="53">
        <f t="shared" si="6"/>
        <v>0</v>
      </c>
      <c r="AC10" s="121">
        <v>180</v>
      </c>
      <c r="AD10" s="7"/>
    </row>
    <row r="11" spans="2:30" ht="17.399999999999999">
      <c r="B11" s="49">
        <v>4</v>
      </c>
      <c r="C11" s="50" t="s">
        <v>17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19">
        <f>SUM(F11,J11,R11,N11,V11)</f>
        <v>33</v>
      </c>
      <c r="AA11" s="58">
        <v>30</v>
      </c>
      <c r="AB11" s="181"/>
      <c r="AC11" s="182"/>
      <c r="AD11" s="7"/>
    </row>
    <row r="12" spans="2:30" ht="17.399999999999999">
      <c r="B12" s="49">
        <v>5</v>
      </c>
      <c r="C12" s="50" t="s">
        <v>18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119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7.399999999999999">
      <c r="B13" s="49">
        <v>6</v>
      </c>
      <c r="C13" s="50" t="s">
        <v>19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19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7.399999999999999">
      <c r="B14" s="49">
        <v>7</v>
      </c>
      <c r="C14" s="50" t="s">
        <v>20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19">
        <f t="shared" si="9"/>
        <v>66</v>
      </c>
      <c r="AA14" s="59">
        <v>60</v>
      </c>
      <c r="AB14" s="181"/>
      <c r="AC14" s="182"/>
      <c r="AD14" s="7"/>
    </row>
    <row r="15" spans="2:30" ht="17.399999999999999">
      <c r="B15" s="49">
        <v>8</v>
      </c>
      <c r="C15" s="50" t="s">
        <v>21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19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7.399999999999999">
      <c r="B16" s="49">
        <v>9</v>
      </c>
      <c r="C16" s="50" t="s">
        <v>22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119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7.399999999999999">
      <c r="B17" s="49">
        <v>10</v>
      </c>
      <c r="C17" s="50" t="s">
        <v>23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19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7.399999999999999">
      <c r="B18" s="49">
        <v>11</v>
      </c>
      <c r="C18" s="50" t="s">
        <v>24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19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7.399999999999999">
      <c r="B19" s="49">
        <v>12</v>
      </c>
      <c r="C19" s="50" t="s">
        <v>25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19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7.399999999999999">
      <c r="B20" s="49">
        <v>13</v>
      </c>
      <c r="C20" s="50" t="s">
        <v>26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19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7.399999999999999">
      <c r="B21" s="49">
        <v>14</v>
      </c>
      <c r="C21" s="50" t="s">
        <v>27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19">
        <f t="shared" si="9"/>
        <v>366</v>
      </c>
      <c r="AA21" s="59">
        <v>360</v>
      </c>
      <c r="AB21" s="167"/>
      <c r="AC21" s="168"/>
      <c r="AD21" s="7"/>
    </row>
    <row r="22" spans="2:30" ht="17.399999999999999">
      <c r="B22" s="49">
        <v>15</v>
      </c>
      <c r="C22" s="50" t="s">
        <v>28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19">
        <f t="shared" si="9"/>
        <v>33</v>
      </c>
      <c r="AA22" s="59">
        <v>30</v>
      </c>
      <c r="AB22" s="148"/>
      <c r="AC22" s="147"/>
      <c r="AD22" s="7"/>
    </row>
    <row r="23" spans="2:30" ht="18" thickBot="1">
      <c r="B23" s="61">
        <v>16</v>
      </c>
      <c r="C23" s="62" t="s">
        <v>42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119">
        <f t="shared" si="9"/>
        <v>122</v>
      </c>
      <c r="AA23" s="58">
        <v>120</v>
      </c>
      <c r="AB23" s="169"/>
      <c r="AC23" s="170"/>
      <c r="AD23" s="7"/>
    </row>
    <row r="24" spans="2:30" ht="28.8" thickTop="1" thickBot="1">
      <c r="B24" s="67">
        <v>17</v>
      </c>
      <c r="C24" s="68" t="s">
        <v>43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141" t="s">
        <v>56</v>
      </c>
      <c r="AB24" s="144"/>
      <c r="AC24" s="145"/>
      <c r="AD24" s="7"/>
    </row>
    <row r="25" spans="2:30" ht="18" thickBot="1">
      <c r="B25" s="74">
        <v>18</v>
      </c>
      <c r="C25" s="37" t="s">
        <v>44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142"/>
      <c r="AB25" s="146"/>
      <c r="AC25" s="147"/>
      <c r="AD25" s="7"/>
    </row>
    <row r="26" spans="2:30" ht="28.2" thickBot="1">
      <c r="B26" s="74">
        <v>19</v>
      </c>
      <c r="C26" s="37" t="s">
        <v>45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142"/>
      <c r="AB26" s="146"/>
      <c r="AC26" s="147"/>
      <c r="AD26" s="7"/>
    </row>
    <row r="27" spans="2:30" ht="18" thickBot="1">
      <c r="B27" s="74">
        <v>20</v>
      </c>
      <c r="C27" s="37" t="s">
        <v>46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142"/>
      <c r="AB27" s="146"/>
      <c r="AC27" s="147"/>
      <c r="AD27" s="7"/>
    </row>
    <row r="28" spans="2:30" ht="18" thickBot="1">
      <c r="B28" s="74">
        <v>21</v>
      </c>
      <c r="C28" s="37" t="s">
        <v>47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142"/>
      <c r="AB28" s="146"/>
      <c r="AC28" s="147"/>
      <c r="AD28" s="7"/>
    </row>
    <row r="29" spans="2:30" ht="18" thickBot="1">
      <c r="B29" s="74">
        <v>22</v>
      </c>
      <c r="C29" s="37" t="s">
        <v>48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142"/>
      <c r="AB29" s="146"/>
      <c r="AC29" s="147"/>
      <c r="AD29" s="7"/>
    </row>
    <row r="30" spans="2:30" ht="28.2" thickBot="1">
      <c r="B30" s="77">
        <v>23</v>
      </c>
      <c r="C30" s="78" t="s">
        <v>49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143"/>
      <c r="AB30" s="146"/>
      <c r="AC30" s="147"/>
      <c r="AD30" s="7"/>
    </row>
    <row r="31" spans="2:30" ht="18" thickBot="1">
      <c r="B31" s="86">
        <v>24</v>
      </c>
      <c r="C31" s="37" t="s">
        <v>50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151" t="s">
        <v>57</v>
      </c>
      <c r="AB31" s="148"/>
      <c r="AC31" s="147"/>
      <c r="AD31" s="7"/>
    </row>
    <row r="32" spans="2:30" ht="18" thickBot="1">
      <c r="B32" s="89">
        <v>25</v>
      </c>
      <c r="C32" s="37" t="s">
        <v>51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152"/>
      <c r="AB32" s="148"/>
      <c r="AC32" s="147"/>
      <c r="AD32" s="7"/>
    </row>
    <row r="33" spans="2:30" ht="18" thickBot="1">
      <c r="B33" s="89">
        <v>26</v>
      </c>
      <c r="C33" s="50" t="s">
        <v>52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153"/>
      <c r="AB33" s="149"/>
      <c r="AC33" s="150"/>
      <c r="AD33" s="7"/>
    </row>
    <row r="34" spans="2:30" ht="18" thickBot="1">
      <c r="B34" s="8">
        <v>27</v>
      </c>
      <c r="C34" s="92" t="s">
        <v>29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54"/>
      <c r="AA34" s="155"/>
      <c r="AB34" s="96">
        <f t="shared" si="6"/>
        <v>120</v>
      </c>
      <c r="AC34" s="97">
        <v>120</v>
      </c>
      <c r="AD34" s="7"/>
    </row>
    <row r="35" spans="2:30" ht="16.8" thickTop="1" thickBot="1">
      <c r="B35" s="98"/>
      <c r="C35" s="99" t="s">
        <v>30</v>
      </c>
      <c r="D35" s="122">
        <f>SUM(D8:D34)</f>
        <v>33</v>
      </c>
      <c r="E35" s="123">
        <f>SUM(E8:E34)</f>
        <v>0</v>
      </c>
      <c r="F35" s="102"/>
      <c r="G35" s="103"/>
      <c r="H35" s="122">
        <f>SUM(H8:H34)</f>
        <v>29</v>
      </c>
      <c r="I35" s="123">
        <f>SUM(I8:I34)</f>
        <v>6</v>
      </c>
      <c r="J35" s="102"/>
      <c r="K35" s="103"/>
      <c r="L35" s="122">
        <f>SUM(L8:L34)</f>
        <v>29</v>
      </c>
      <c r="M35" s="123">
        <f>SUM(M8:M34)</f>
        <v>5</v>
      </c>
      <c r="N35" s="102"/>
      <c r="O35" s="103"/>
      <c r="P35" s="122">
        <f>SUM(P8:P34)</f>
        <v>27</v>
      </c>
      <c r="Q35" s="123">
        <f>SUM(Q8:Q34)</f>
        <v>4</v>
      </c>
      <c r="R35" s="102"/>
      <c r="S35" s="103"/>
      <c r="T35" s="122">
        <f>SUM(T8:T34)</f>
        <v>21</v>
      </c>
      <c r="U35" s="123">
        <f>SUM(U8:U34)</f>
        <v>10</v>
      </c>
      <c r="V35" s="102"/>
      <c r="W35" s="103"/>
      <c r="X35" s="118">
        <f>SUM(X8:X34)</f>
        <v>115</v>
      </c>
      <c r="Y35" s="3">
        <f>SUM(Y8:Y34)</f>
        <v>18</v>
      </c>
      <c r="Z35" s="156"/>
      <c r="AA35" s="157"/>
      <c r="AB35" s="161">
        <f>SUM(AB8:AB10,AB12:AB13,AB15:AB20,AB34:AB34)</f>
        <v>547</v>
      </c>
      <c r="AC35" s="164">
        <v>540</v>
      </c>
      <c r="AD35" s="7"/>
    </row>
    <row r="36" spans="2:30" ht="16.8" thickTop="1" thickBot="1">
      <c r="B36" s="49"/>
      <c r="C36" s="14" t="s">
        <v>31</v>
      </c>
      <c r="D36" s="135">
        <f>SUM(D35:E35)</f>
        <v>33</v>
      </c>
      <c r="E36" s="136"/>
      <c r="F36" s="105"/>
      <c r="G36" s="103"/>
      <c r="H36" s="135">
        <f>SUM(H35:I35)</f>
        <v>35</v>
      </c>
      <c r="I36" s="136"/>
      <c r="J36" s="105"/>
      <c r="K36" s="103"/>
      <c r="L36" s="135">
        <f>SUM(L35:M35)</f>
        <v>34</v>
      </c>
      <c r="M36" s="136"/>
      <c r="N36" s="105"/>
      <c r="O36" s="103"/>
      <c r="P36" s="135">
        <f>SUM(P35:Q35)</f>
        <v>31</v>
      </c>
      <c r="Q36" s="136"/>
      <c r="R36" s="105"/>
      <c r="S36" s="103"/>
      <c r="T36" s="135">
        <f>SUM(T35:U35)</f>
        <v>31</v>
      </c>
      <c r="U36" s="136"/>
      <c r="V36" s="105"/>
      <c r="W36" s="103"/>
      <c r="X36" s="135">
        <f>SUM(X35:Y35)</f>
        <v>133</v>
      </c>
      <c r="Y36" s="140"/>
      <c r="Z36" s="158"/>
      <c r="AA36" s="157"/>
      <c r="AB36" s="162"/>
      <c r="AC36" s="165"/>
      <c r="AD36" s="7"/>
    </row>
    <row r="37" spans="2:30" ht="16.8" thickTop="1" thickBot="1">
      <c r="B37" s="106"/>
      <c r="C37" s="107" t="s">
        <v>32</v>
      </c>
      <c r="D37" s="135">
        <v>33</v>
      </c>
      <c r="E37" s="136"/>
      <c r="F37" s="108"/>
      <c r="G37" s="65"/>
      <c r="H37" s="135">
        <v>35</v>
      </c>
      <c r="I37" s="136"/>
      <c r="J37" s="40"/>
      <c r="K37" s="41"/>
      <c r="L37" s="135">
        <v>34</v>
      </c>
      <c r="M37" s="136"/>
      <c r="N37" s="40"/>
      <c r="O37" s="41"/>
      <c r="P37" s="135">
        <v>31</v>
      </c>
      <c r="Q37" s="136"/>
      <c r="R37" s="40"/>
      <c r="S37" s="41"/>
      <c r="T37" s="135">
        <v>31</v>
      </c>
      <c r="U37" s="136"/>
      <c r="V37" s="40"/>
      <c r="W37" s="41"/>
      <c r="X37" s="135">
        <f>SUM(D37,H37,L37,P37)</f>
        <v>133</v>
      </c>
      <c r="Y37" s="136"/>
      <c r="Z37" s="159"/>
      <c r="AA37" s="160"/>
      <c r="AB37" s="163"/>
      <c r="AC37" s="166"/>
      <c r="AD37" s="7"/>
    </row>
    <row r="38" spans="2:30" ht="15.6" thickTop="1" thickBot="1">
      <c r="B38" s="131" t="s">
        <v>36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3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s="128" customFormat="1" ht="20.399999999999999" customHeight="1" thickTop="1">
      <c r="B39" s="137" t="s">
        <v>64</v>
      </c>
      <c r="C39" s="138"/>
      <c r="D39" s="139" t="s">
        <v>65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29"/>
      <c r="U39" s="129"/>
      <c r="V39" s="129"/>
      <c r="W39" s="129"/>
      <c r="X39" s="130"/>
    </row>
    <row r="40" spans="2:30" ht="18">
      <c r="C40" s="112" t="s">
        <v>37</v>
      </c>
      <c r="D40" s="126">
        <v>2</v>
      </c>
      <c r="E40" s="127"/>
      <c r="F40" s="127"/>
      <c r="G40" s="127"/>
      <c r="H40" s="126">
        <v>2</v>
      </c>
      <c r="I40" s="127"/>
      <c r="J40" s="127"/>
      <c r="K40" s="127"/>
      <c r="L40" s="126">
        <v>2</v>
      </c>
      <c r="M40" s="127"/>
      <c r="N40" s="127"/>
      <c r="O40" s="127"/>
      <c r="P40" s="126">
        <v>2</v>
      </c>
      <c r="Q40" s="127"/>
      <c r="R40" s="127"/>
      <c r="S40" s="127"/>
      <c r="T40" s="126">
        <v>2</v>
      </c>
      <c r="X40" s="115">
        <f t="shared" ref="X40" si="13">SUM(T40/2,P40/2,L40,D40,H40)</f>
        <v>8</v>
      </c>
    </row>
    <row r="41" spans="2:30" ht="4.5" customHeight="1"/>
    <row r="42" spans="2:30">
      <c r="D42" s="134" t="s">
        <v>40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</row>
    <row r="43" spans="2:30">
      <c r="D43" s="134" t="s">
        <v>41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</row>
    <row r="44" spans="2:30">
      <c r="D44" s="134" t="s">
        <v>39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</row>
    <row r="46" spans="2:30">
      <c r="D46" s="124" t="s">
        <v>38</v>
      </c>
    </row>
    <row r="47" spans="2:30">
      <c r="D47" t="s">
        <v>62</v>
      </c>
    </row>
  </sheetData>
  <mergeCells count="44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3"/>
    <mergeCell ref="AA31:AA33"/>
    <mergeCell ref="Z34:AA34"/>
    <mergeCell ref="Z35:AA37"/>
    <mergeCell ref="AB35:AB37"/>
    <mergeCell ref="AC35:AC37"/>
    <mergeCell ref="X37:Y37"/>
    <mergeCell ref="D36:E36"/>
    <mergeCell ref="H36:I36"/>
    <mergeCell ref="L36:M36"/>
    <mergeCell ref="P36:Q36"/>
    <mergeCell ref="T36:U36"/>
    <mergeCell ref="X36:Y36"/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B39:C39"/>
    <mergeCell ref="D39:S39"/>
  </mergeCells>
  <pageMargins left="1.25" right="0.59055118110236227" top="0.37" bottom="0.27559055118110237" header="0.23622047244094491" footer="0.19685039370078741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47"/>
  <sheetViews>
    <sheetView topLeftCell="A25" workbookViewId="0">
      <selection activeCell="A39" sqref="A39:XFD39"/>
    </sheetView>
  </sheetViews>
  <sheetFormatPr defaultColWidth="9.109375" defaultRowHeight="14.4"/>
  <cols>
    <col min="1" max="1" width="2.5546875" style="1" customWidth="1"/>
    <col min="2" max="2" width="3.33203125" style="1" bestFit="1" customWidth="1"/>
    <col min="3" max="3" width="33.33203125" style="1" customWidth="1"/>
    <col min="4" max="4" width="3.88671875" style="1" bestFit="1" customWidth="1"/>
    <col min="5" max="5" width="3.44140625" style="1" bestFit="1" customWidth="1"/>
    <col min="6" max="6" width="5.109375" style="1" bestFit="1" customWidth="1"/>
    <col min="7" max="7" width="4.44140625" style="1" bestFit="1" customWidth="1"/>
    <col min="8" max="8" width="3.88671875" style="1" bestFit="1" customWidth="1"/>
    <col min="9" max="9" width="3.44140625" style="1" bestFit="1" customWidth="1"/>
    <col min="10" max="10" width="5.109375" style="1" bestFit="1" customWidth="1"/>
    <col min="11" max="11" width="4.44140625" style="1" bestFit="1" customWidth="1"/>
    <col min="12" max="12" width="3.88671875" style="1" bestFit="1" customWidth="1"/>
    <col min="13" max="13" width="3.44140625" style="1" bestFit="1" customWidth="1"/>
    <col min="14" max="14" width="5.109375" style="1" bestFit="1" customWidth="1"/>
    <col min="15" max="15" width="4.44140625" style="1" bestFit="1" customWidth="1"/>
    <col min="16" max="16" width="3.88671875" style="1" bestFit="1" customWidth="1"/>
    <col min="17" max="17" width="3.44140625" style="1" bestFit="1" customWidth="1"/>
    <col min="18" max="18" width="4.88671875" style="1" bestFit="1" customWidth="1"/>
    <col min="19" max="19" width="4.44140625" style="1" bestFit="1" customWidth="1"/>
    <col min="20" max="21" width="3.88671875" style="1" bestFit="1" customWidth="1"/>
    <col min="22" max="22" width="5.109375" style="1" bestFit="1" customWidth="1"/>
    <col min="23" max="23" width="4.44140625" style="1" bestFit="1" customWidth="1"/>
    <col min="24" max="24" width="10.6640625" style="1" bestFit="1" customWidth="1"/>
    <col min="25" max="25" width="11.5546875" style="1" bestFit="1" customWidth="1"/>
    <col min="26" max="26" width="5.109375" style="1" bestFit="1" customWidth="1"/>
    <col min="27" max="27" width="6.44140625" style="1" customWidth="1"/>
    <col min="28" max="29" width="5.109375" style="1" bestFit="1" customWidth="1"/>
    <col min="30" max="16384" width="9.109375" style="1"/>
  </cols>
  <sheetData>
    <row r="1" spans="2:30" ht="16.2" thickBot="1">
      <c r="C1" s="2" t="s">
        <v>53</v>
      </c>
    </row>
    <row r="2" spans="2:30" ht="18.600000000000001" thickTop="1" thickBot="1">
      <c r="B2" s="3">
        <v>1</v>
      </c>
      <c r="C2" s="183" t="s">
        <v>35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5"/>
      <c r="AD2" s="4"/>
    </row>
    <row r="3" spans="2:30" ht="25.8" thickTop="1" thickBot="1">
      <c r="B3" s="5"/>
      <c r="C3" s="6" t="s">
        <v>63</v>
      </c>
      <c r="D3" s="186" t="s">
        <v>0</v>
      </c>
      <c r="E3" s="187"/>
      <c r="F3" s="187"/>
      <c r="G3" s="188"/>
      <c r="H3" s="189" t="s">
        <v>1</v>
      </c>
      <c r="I3" s="190"/>
      <c r="J3" s="190"/>
      <c r="K3" s="191"/>
      <c r="L3" s="189" t="s">
        <v>2</v>
      </c>
      <c r="M3" s="190"/>
      <c r="N3" s="190"/>
      <c r="O3" s="191"/>
      <c r="P3" s="189" t="s">
        <v>3</v>
      </c>
      <c r="Q3" s="190"/>
      <c r="R3" s="190"/>
      <c r="S3" s="191"/>
      <c r="T3" s="189" t="s">
        <v>4</v>
      </c>
      <c r="U3" s="190"/>
      <c r="V3" s="190"/>
      <c r="W3" s="191"/>
      <c r="X3" s="192" t="s">
        <v>5</v>
      </c>
      <c r="Y3" s="193"/>
      <c r="Z3" s="193"/>
      <c r="AA3" s="193"/>
      <c r="AB3" s="193"/>
      <c r="AC3" s="194"/>
      <c r="AD3" s="7"/>
    </row>
    <row r="4" spans="2:30" ht="15.6" thickTop="1" thickBot="1">
      <c r="B4" s="8"/>
      <c r="C4" s="9"/>
      <c r="D4" s="171" t="s">
        <v>54</v>
      </c>
      <c r="E4" s="196"/>
      <c r="F4" s="196"/>
      <c r="G4" s="197"/>
      <c r="H4" s="171" t="s">
        <v>55</v>
      </c>
      <c r="I4" s="196"/>
      <c r="J4" s="196"/>
      <c r="K4" s="197"/>
      <c r="L4" s="171" t="s">
        <v>58</v>
      </c>
      <c r="M4" s="196"/>
      <c r="N4" s="196"/>
      <c r="O4" s="197"/>
      <c r="P4" s="171" t="s">
        <v>59</v>
      </c>
      <c r="Q4" s="196"/>
      <c r="R4" s="196"/>
      <c r="S4" s="196"/>
      <c r="T4" s="196"/>
      <c r="U4" s="196"/>
      <c r="V4" s="196"/>
      <c r="W4" s="197"/>
      <c r="X4" s="10"/>
      <c r="Y4" s="11"/>
      <c r="Z4" s="11"/>
      <c r="AA4" s="11"/>
      <c r="AB4" s="11"/>
      <c r="AC4" s="12"/>
      <c r="AD4" s="7"/>
    </row>
    <row r="5" spans="2:30" ht="15" thickTop="1">
      <c r="B5" s="13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7" t="s">
        <v>11</v>
      </c>
      <c r="H5" s="15" t="s">
        <v>8</v>
      </c>
      <c r="I5" s="16" t="s">
        <v>9</v>
      </c>
      <c r="J5" s="16" t="s">
        <v>10</v>
      </c>
      <c r="K5" s="17" t="s">
        <v>11</v>
      </c>
      <c r="L5" s="15" t="s">
        <v>8</v>
      </c>
      <c r="M5" s="16" t="s">
        <v>9</v>
      </c>
      <c r="N5" s="16" t="s">
        <v>10</v>
      </c>
      <c r="O5" s="17" t="s">
        <v>11</v>
      </c>
      <c r="P5" s="15" t="s">
        <v>8</v>
      </c>
      <c r="Q5" s="16" t="s">
        <v>9</v>
      </c>
      <c r="R5" s="16" t="s">
        <v>10</v>
      </c>
      <c r="S5" s="17" t="s">
        <v>11</v>
      </c>
      <c r="T5" s="15" t="s">
        <v>8</v>
      </c>
      <c r="U5" s="16" t="s">
        <v>9</v>
      </c>
      <c r="V5" s="16" t="s">
        <v>10</v>
      </c>
      <c r="W5" s="17" t="s">
        <v>11</v>
      </c>
      <c r="X5" s="18" t="s">
        <v>8</v>
      </c>
      <c r="Y5" s="19" t="s">
        <v>9</v>
      </c>
      <c r="Z5" s="20" t="s">
        <v>8</v>
      </c>
      <c r="AA5" s="174" t="s">
        <v>12</v>
      </c>
      <c r="AB5" s="18" t="s">
        <v>9</v>
      </c>
      <c r="AC5" s="174" t="s">
        <v>12</v>
      </c>
      <c r="AD5" s="21"/>
    </row>
    <row r="6" spans="2:30">
      <c r="B6" s="22"/>
      <c r="C6" s="14" t="s">
        <v>13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14</v>
      </c>
      <c r="Y6" s="25" t="s">
        <v>15</v>
      </c>
      <c r="Z6" s="26"/>
      <c r="AA6" s="175"/>
      <c r="AB6" s="23"/>
      <c r="AC6" s="175"/>
      <c r="AD6" s="27"/>
    </row>
    <row r="7" spans="2:30" ht="1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" thickTop="1">
      <c r="B8" s="8">
        <v>1</v>
      </c>
      <c r="C8" s="37" t="s">
        <v>16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7.399999999999999">
      <c r="B9" s="49">
        <v>2</v>
      </c>
      <c r="C9" s="50" t="s">
        <v>33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176">
        <f>SUM(D9:D10,H9:H10,L9:L10,T9/2,T10/2,P9/2,P10/2)</f>
        <v>15</v>
      </c>
      <c r="Y9" s="52">
        <f t="shared" ref="Y9:Y34" si="5">SUM(U9/2,Q9/2,M9,E9,I9)</f>
        <v>0</v>
      </c>
      <c r="Z9" s="177">
        <f>SUM(F9:F10,J9:J10,R9:R10,N9:N10,V9:V10)</f>
        <v>450</v>
      </c>
      <c r="AA9" s="179">
        <v>450</v>
      </c>
      <c r="AB9" s="53">
        <f t="shared" ref="AB9:AB34" si="6">SUM(G9,S9,K9,O9,W9)</f>
        <v>0</v>
      </c>
      <c r="AC9" s="54">
        <v>180</v>
      </c>
      <c r="AD9" s="7"/>
    </row>
    <row r="10" spans="2:30" ht="17.399999999999999">
      <c r="B10" s="49">
        <v>3</v>
      </c>
      <c r="C10" s="50" t="s">
        <v>34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176"/>
      <c r="Y10" s="52">
        <f t="shared" si="5"/>
        <v>0</v>
      </c>
      <c r="Z10" s="178"/>
      <c r="AA10" s="180"/>
      <c r="AB10" s="53">
        <f t="shared" si="6"/>
        <v>0</v>
      </c>
      <c r="AC10" s="55">
        <v>180</v>
      </c>
      <c r="AD10" s="7"/>
    </row>
    <row r="11" spans="2:30" ht="17.399999999999999">
      <c r="B11" s="49">
        <v>4</v>
      </c>
      <c r="C11" s="50" t="s">
        <v>17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57">
        <f>SUM(F11,J11,R11,N11,V11)</f>
        <v>33</v>
      </c>
      <c r="AA11" s="58">
        <v>30</v>
      </c>
      <c r="AB11" s="181"/>
      <c r="AC11" s="182"/>
      <c r="AD11" s="7"/>
    </row>
    <row r="12" spans="2:30" ht="17.399999999999999">
      <c r="B12" s="49">
        <v>5</v>
      </c>
      <c r="C12" s="50" t="s">
        <v>18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57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7.399999999999999">
      <c r="B13" s="49">
        <v>6</v>
      </c>
      <c r="C13" s="50" t="s">
        <v>19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57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7.399999999999999">
      <c r="B14" s="49">
        <v>7</v>
      </c>
      <c r="C14" s="50" t="s">
        <v>20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57">
        <f t="shared" si="9"/>
        <v>66</v>
      </c>
      <c r="AA14" s="59">
        <v>60</v>
      </c>
      <c r="AB14" s="181"/>
      <c r="AC14" s="182"/>
      <c r="AD14" s="7"/>
    </row>
    <row r="15" spans="2:30" ht="17.399999999999999">
      <c r="B15" s="49">
        <v>8</v>
      </c>
      <c r="C15" s="50" t="s">
        <v>21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57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7.399999999999999">
      <c r="B16" s="49">
        <v>9</v>
      </c>
      <c r="C16" s="50" t="s">
        <v>22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57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7.399999999999999">
      <c r="B17" s="49">
        <v>10</v>
      </c>
      <c r="C17" s="50" t="s">
        <v>23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57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7.399999999999999">
      <c r="B18" s="49">
        <v>11</v>
      </c>
      <c r="C18" s="50" t="s">
        <v>24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57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7.399999999999999">
      <c r="B19" s="49">
        <v>12</v>
      </c>
      <c r="C19" s="50" t="s">
        <v>25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57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7.399999999999999">
      <c r="B20" s="49">
        <v>13</v>
      </c>
      <c r="C20" s="50" t="s">
        <v>26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57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7.399999999999999">
      <c r="B21" s="49">
        <v>14</v>
      </c>
      <c r="C21" s="50" t="s">
        <v>27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57">
        <f t="shared" si="9"/>
        <v>366</v>
      </c>
      <c r="AA21" s="59">
        <v>360</v>
      </c>
      <c r="AB21" s="167"/>
      <c r="AC21" s="168"/>
      <c r="AD21" s="7"/>
    </row>
    <row r="22" spans="2:30" ht="17.399999999999999">
      <c r="B22" s="49">
        <v>15</v>
      </c>
      <c r="C22" s="50" t="s">
        <v>28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57">
        <f t="shared" si="9"/>
        <v>33</v>
      </c>
      <c r="AA22" s="59">
        <v>30</v>
      </c>
      <c r="AB22" s="148"/>
      <c r="AC22" s="147"/>
      <c r="AD22" s="7"/>
    </row>
    <row r="23" spans="2:30" ht="18" thickBot="1">
      <c r="B23" s="61">
        <v>16</v>
      </c>
      <c r="C23" s="62" t="s">
        <v>42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57">
        <f t="shared" si="9"/>
        <v>122</v>
      </c>
      <c r="AA23" s="58">
        <v>120</v>
      </c>
      <c r="AB23" s="169"/>
      <c r="AC23" s="170"/>
      <c r="AD23" s="7"/>
    </row>
    <row r="24" spans="2:30" ht="28.8" thickTop="1" thickBot="1">
      <c r="B24" s="67">
        <v>17</v>
      </c>
      <c r="C24" s="68" t="s">
        <v>43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141" t="s">
        <v>56</v>
      </c>
      <c r="AB24" s="144"/>
      <c r="AC24" s="145"/>
      <c r="AD24" s="7"/>
    </row>
    <row r="25" spans="2:30" ht="18" thickBot="1">
      <c r="B25" s="74">
        <v>18</v>
      </c>
      <c r="C25" s="37" t="s">
        <v>44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142"/>
      <c r="AB25" s="146"/>
      <c r="AC25" s="147"/>
      <c r="AD25" s="7"/>
    </row>
    <row r="26" spans="2:30" ht="28.2" thickBot="1">
      <c r="B26" s="74">
        <v>19</v>
      </c>
      <c r="C26" s="37" t="s">
        <v>45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142"/>
      <c r="AB26" s="146"/>
      <c r="AC26" s="147"/>
      <c r="AD26" s="7"/>
    </row>
    <row r="27" spans="2:30" ht="18" thickBot="1">
      <c r="B27" s="74">
        <v>20</v>
      </c>
      <c r="C27" s="37" t="s">
        <v>46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142"/>
      <c r="AB27" s="146"/>
      <c r="AC27" s="147"/>
      <c r="AD27" s="7"/>
    </row>
    <row r="28" spans="2:30" ht="18" thickBot="1">
      <c r="B28" s="74">
        <v>21</v>
      </c>
      <c r="C28" s="37" t="s">
        <v>47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142"/>
      <c r="AB28" s="146"/>
      <c r="AC28" s="147"/>
      <c r="AD28" s="7"/>
    </row>
    <row r="29" spans="2:30" ht="18" thickBot="1">
      <c r="B29" s="74">
        <v>22</v>
      </c>
      <c r="C29" s="37" t="s">
        <v>48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142"/>
      <c r="AB29" s="146"/>
      <c r="AC29" s="147"/>
      <c r="AD29" s="7"/>
    </row>
    <row r="30" spans="2:30" ht="28.2" thickBot="1">
      <c r="B30" s="77">
        <v>23</v>
      </c>
      <c r="C30" s="78" t="s">
        <v>49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143"/>
      <c r="AB30" s="146"/>
      <c r="AC30" s="147"/>
      <c r="AD30" s="7"/>
    </row>
    <row r="31" spans="2:30" ht="18" thickBot="1">
      <c r="B31" s="86">
        <v>24</v>
      </c>
      <c r="C31" s="37" t="s">
        <v>50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151" t="s">
        <v>57</v>
      </c>
      <c r="AB31" s="148"/>
      <c r="AC31" s="147"/>
      <c r="AD31" s="7"/>
    </row>
    <row r="32" spans="2:30" ht="18" thickBot="1">
      <c r="B32" s="89">
        <v>25</v>
      </c>
      <c r="C32" s="37" t="s">
        <v>51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152"/>
      <c r="AB32" s="148"/>
      <c r="AC32" s="147"/>
      <c r="AD32" s="7"/>
    </row>
    <row r="33" spans="2:30" ht="18" thickBot="1">
      <c r="B33" s="89">
        <v>26</v>
      </c>
      <c r="C33" s="50" t="s">
        <v>52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153"/>
      <c r="AB33" s="149"/>
      <c r="AC33" s="150"/>
      <c r="AD33" s="7"/>
    </row>
    <row r="34" spans="2:30" ht="18" thickBot="1">
      <c r="B34" s="8">
        <v>27</v>
      </c>
      <c r="C34" s="92" t="s">
        <v>29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54"/>
      <c r="AA34" s="155"/>
      <c r="AB34" s="96">
        <f t="shared" si="6"/>
        <v>120</v>
      </c>
      <c r="AC34" s="97">
        <v>120</v>
      </c>
      <c r="AD34" s="7"/>
    </row>
    <row r="35" spans="2:30" ht="16.8" thickTop="1" thickBot="1">
      <c r="B35" s="98"/>
      <c r="C35" s="99" t="s">
        <v>30</v>
      </c>
      <c r="D35" s="100">
        <f>SUM(D8:D34)</f>
        <v>33</v>
      </c>
      <c r="E35" s="101">
        <f>SUM(E8:E34)</f>
        <v>0</v>
      </c>
      <c r="F35" s="102"/>
      <c r="G35" s="103"/>
      <c r="H35" s="100">
        <f>SUM(H8:H34)</f>
        <v>29</v>
      </c>
      <c r="I35" s="101">
        <f>SUM(I8:I34)</f>
        <v>6</v>
      </c>
      <c r="J35" s="102"/>
      <c r="K35" s="103"/>
      <c r="L35" s="100">
        <f>SUM(L8:L34)</f>
        <v>29</v>
      </c>
      <c r="M35" s="101">
        <f>SUM(M8:M34)</f>
        <v>5</v>
      </c>
      <c r="N35" s="102"/>
      <c r="O35" s="103"/>
      <c r="P35" s="100">
        <f>SUM(P8:P34)</f>
        <v>27</v>
      </c>
      <c r="Q35" s="101">
        <f>SUM(Q8:Q34)</f>
        <v>4</v>
      </c>
      <c r="R35" s="102"/>
      <c r="S35" s="103"/>
      <c r="T35" s="100">
        <f>SUM(T8:T34)</f>
        <v>21</v>
      </c>
      <c r="U35" s="101">
        <f>SUM(U8:U34)</f>
        <v>10</v>
      </c>
      <c r="V35" s="102"/>
      <c r="W35" s="103"/>
      <c r="X35" s="104">
        <f>SUM(X8:X34)</f>
        <v>115</v>
      </c>
      <c r="Y35" s="3">
        <f>SUM(Y8:Y34)</f>
        <v>18</v>
      </c>
      <c r="Z35" s="156"/>
      <c r="AA35" s="157"/>
      <c r="AB35" s="161">
        <f>SUM(AB8:AB10,AB12:AB13,AB15:AB20,AB34:AB34)</f>
        <v>547</v>
      </c>
      <c r="AC35" s="164">
        <v>540</v>
      </c>
      <c r="AD35" s="7"/>
    </row>
    <row r="36" spans="2:30" ht="16.8" thickTop="1" thickBot="1">
      <c r="B36" s="49"/>
      <c r="C36" s="14" t="s">
        <v>31</v>
      </c>
      <c r="D36" s="135">
        <f>SUM(D35:E35)</f>
        <v>33</v>
      </c>
      <c r="E36" s="136"/>
      <c r="F36" s="105"/>
      <c r="G36" s="103"/>
      <c r="H36" s="135">
        <f>SUM(H35:I35)</f>
        <v>35</v>
      </c>
      <c r="I36" s="136"/>
      <c r="J36" s="105"/>
      <c r="K36" s="103"/>
      <c r="L36" s="135">
        <f>SUM(L35:M35)</f>
        <v>34</v>
      </c>
      <c r="M36" s="136"/>
      <c r="N36" s="105"/>
      <c r="O36" s="103"/>
      <c r="P36" s="135">
        <f>SUM(P35:Q35)</f>
        <v>31</v>
      </c>
      <c r="Q36" s="136"/>
      <c r="R36" s="105"/>
      <c r="S36" s="103"/>
      <c r="T36" s="135">
        <f>SUM(T35:U35)</f>
        <v>31</v>
      </c>
      <c r="U36" s="136"/>
      <c r="V36" s="105"/>
      <c r="W36" s="103"/>
      <c r="X36" s="135">
        <f>SUM(X35:Y35)</f>
        <v>133</v>
      </c>
      <c r="Y36" s="140"/>
      <c r="Z36" s="158"/>
      <c r="AA36" s="157"/>
      <c r="AB36" s="162"/>
      <c r="AC36" s="165"/>
      <c r="AD36" s="7"/>
    </row>
    <row r="37" spans="2:30" ht="16.8" thickTop="1" thickBot="1">
      <c r="B37" s="106"/>
      <c r="C37" s="107" t="s">
        <v>32</v>
      </c>
      <c r="D37" s="135">
        <v>33</v>
      </c>
      <c r="E37" s="136"/>
      <c r="F37" s="108"/>
      <c r="G37" s="65"/>
      <c r="H37" s="135">
        <v>35</v>
      </c>
      <c r="I37" s="136"/>
      <c r="J37" s="40"/>
      <c r="K37" s="41"/>
      <c r="L37" s="135">
        <v>34</v>
      </c>
      <c r="M37" s="136"/>
      <c r="N37" s="40"/>
      <c r="O37" s="41"/>
      <c r="P37" s="135">
        <v>31</v>
      </c>
      <c r="Q37" s="136"/>
      <c r="R37" s="40"/>
      <c r="S37" s="41"/>
      <c r="T37" s="135">
        <v>31</v>
      </c>
      <c r="U37" s="136"/>
      <c r="V37" s="40"/>
      <c r="W37" s="41"/>
      <c r="X37" s="135">
        <f>SUM(D37,H37,L37,P37)</f>
        <v>133</v>
      </c>
      <c r="Y37" s="136"/>
      <c r="Z37" s="159"/>
      <c r="AA37" s="160"/>
      <c r="AB37" s="163"/>
      <c r="AC37" s="166"/>
      <c r="AD37" s="7"/>
    </row>
    <row r="38" spans="2:30" ht="15.6" thickTop="1" thickBot="1">
      <c r="B38" s="131" t="s">
        <v>36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3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s="128" customFormat="1" ht="20.399999999999999" customHeight="1" thickTop="1">
      <c r="B39" s="137" t="s">
        <v>64</v>
      </c>
      <c r="C39" s="138"/>
      <c r="D39" s="139" t="s">
        <v>65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29"/>
      <c r="U39" s="129"/>
      <c r="V39" s="129"/>
      <c r="W39" s="129"/>
      <c r="X39" s="130"/>
    </row>
    <row r="40" spans="2:30" ht="18">
      <c r="C40" s="112" t="s">
        <v>37</v>
      </c>
      <c r="D40" s="113">
        <v>2</v>
      </c>
      <c r="E40" s="114"/>
      <c r="F40" s="114"/>
      <c r="G40" s="114"/>
      <c r="H40" s="113">
        <v>2</v>
      </c>
      <c r="I40" s="114"/>
      <c r="J40" s="114"/>
      <c r="K40" s="114"/>
      <c r="L40" s="113">
        <v>2</v>
      </c>
      <c r="M40" s="114"/>
      <c r="N40" s="114"/>
      <c r="O40" s="114"/>
      <c r="P40" s="113">
        <v>2</v>
      </c>
      <c r="Q40" s="114"/>
      <c r="R40" s="114"/>
      <c r="S40" s="114"/>
      <c r="T40" s="113">
        <v>2</v>
      </c>
      <c r="X40" s="115">
        <f t="shared" ref="X40" si="13">SUM(T40/2,P40/2,L40,D40,H40)</f>
        <v>8</v>
      </c>
    </row>
    <row r="41" spans="2:30" ht="4.5" customHeight="1"/>
    <row r="42" spans="2:30">
      <c r="D42" s="195" t="s">
        <v>40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</row>
    <row r="43" spans="2:30">
      <c r="D43" s="195" t="s">
        <v>41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</row>
    <row r="44" spans="2:30">
      <c r="D44" s="195" t="s">
        <v>39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</row>
    <row r="46" spans="2:30">
      <c r="D46" s="1" t="s">
        <v>38</v>
      </c>
    </row>
    <row r="47" spans="2:30">
      <c r="D47" t="s">
        <v>62</v>
      </c>
    </row>
  </sheetData>
  <mergeCells count="44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3"/>
    <mergeCell ref="AA31:AA33"/>
    <mergeCell ref="Z34:AA34"/>
    <mergeCell ref="Z35:AA37"/>
    <mergeCell ref="AB35:AB37"/>
    <mergeCell ref="AC35:AC37"/>
    <mergeCell ref="X37:Y37"/>
    <mergeCell ref="D36:E36"/>
    <mergeCell ref="H36:I36"/>
    <mergeCell ref="L36:M36"/>
    <mergeCell ref="P36:Q36"/>
    <mergeCell ref="T36:U36"/>
    <mergeCell ref="X36:Y36"/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B39:C39"/>
    <mergeCell ref="D39:S39"/>
  </mergeCells>
  <pageMargins left="1.25" right="0.59055118110236227" top="0.37" bottom="0.27559055118110237" header="0.23622047244094491" footer="0.19685039370078741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III aT</vt:lpstr>
      <vt:lpstr>IV 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2017-09-03T12:31:48Z</dcterms:modified>
</cp:coreProperties>
</file>