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2" windowHeight="5580"/>
  </bookViews>
  <sheets>
    <sheet name="III aT" sheetId="4" r:id="rId1"/>
    <sheet name="IV aT" sheetId="3" r:id="rId2"/>
  </sheets>
  <calcPr calcId="125725"/>
</workbook>
</file>

<file path=xl/calcChain.xml><?xml version="1.0" encoding="utf-8"?>
<calcChain xmlns="http://schemas.openxmlformats.org/spreadsheetml/2006/main">
  <c r="X40" i="4"/>
  <c r="X37"/>
  <c r="L36"/>
  <c r="U35"/>
  <c r="T36" s="1"/>
  <c r="T35"/>
  <c r="Q35"/>
  <c r="P35"/>
  <c r="P36" s="1"/>
  <c r="M35"/>
  <c r="L35"/>
  <c r="I35"/>
  <c r="H35"/>
  <c r="H36" s="1"/>
  <c r="E35"/>
  <c r="D36" s="1"/>
  <c r="D35"/>
  <c r="AB34"/>
  <c r="Y34"/>
  <c r="V34"/>
  <c r="R34"/>
  <c r="N34"/>
  <c r="J34"/>
  <c r="G34"/>
  <c r="F34"/>
  <c r="Z33"/>
  <c r="X33"/>
  <c r="W33"/>
  <c r="V33"/>
  <c r="S33"/>
  <c r="R33"/>
  <c r="O33"/>
  <c r="N33"/>
  <c r="K33"/>
  <c r="J33"/>
  <c r="G33"/>
  <c r="F33"/>
  <c r="Z32"/>
  <c r="X32"/>
  <c r="W32"/>
  <c r="V32"/>
  <c r="S32"/>
  <c r="R32"/>
  <c r="O32"/>
  <c r="N32"/>
  <c r="K32"/>
  <c r="J32"/>
  <c r="F32"/>
  <c r="X31"/>
  <c r="W31"/>
  <c r="V31"/>
  <c r="S31"/>
  <c r="R31"/>
  <c r="O31"/>
  <c r="N31"/>
  <c r="K31"/>
  <c r="J31"/>
  <c r="F31"/>
  <c r="Z31" s="1"/>
  <c r="Z30"/>
  <c r="X30"/>
  <c r="W30"/>
  <c r="V30"/>
  <c r="S30"/>
  <c r="R30"/>
  <c r="O30"/>
  <c r="N30"/>
  <c r="K30"/>
  <c r="J30"/>
  <c r="G30"/>
  <c r="F30"/>
  <c r="Z29"/>
  <c r="X29"/>
  <c r="W29"/>
  <c r="V29"/>
  <c r="S29"/>
  <c r="R29"/>
  <c r="O29"/>
  <c r="N29"/>
  <c r="K29"/>
  <c r="J29"/>
  <c r="G29"/>
  <c r="F29"/>
  <c r="Z28"/>
  <c r="X28"/>
  <c r="W28"/>
  <c r="V28"/>
  <c r="S28"/>
  <c r="R28"/>
  <c r="O28"/>
  <c r="N28"/>
  <c r="K28"/>
  <c r="J28"/>
  <c r="G28"/>
  <c r="F28"/>
  <c r="Z27"/>
  <c r="X27"/>
  <c r="W27"/>
  <c r="V27"/>
  <c r="S27"/>
  <c r="R27"/>
  <c r="O27"/>
  <c r="N27"/>
  <c r="K27"/>
  <c r="J27"/>
  <c r="G27"/>
  <c r="F27"/>
  <c r="Z26"/>
  <c r="X26"/>
  <c r="W26"/>
  <c r="V26"/>
  <c r="S26"/>
  <c r="R26"/>
  <c r="O26"/>
  <c r="N26"/>
  <c r="K26"/>
  <c r="J26"/>
  <c r="G26"/>
  <c r="F26"/>
  <c r="Z25"/>
  <c r="X25"/>
  <c r="W25"/>
  <c r="V25"/>
  <c r="S25"/>
  <c r="R25"/>
  <c r="O25"/>
  <c r="N25"/>
  <c r="K25"/>
  <c r="J25"/>
  <c r="G25"/>
  <c r="F25"/>
  <c r="Z24"/>
  <c r="X24"/>
  <c r="W24"/>
  <c r="V24"/>
  <c r="S24"/>
  <c r="R24"/>
  <c r="O24"/>
  <c r="N24"/>
  <c r="K24"/>
  <c r="J24"/>
  <c r="G24"/>
  <c r="F24"/>
  <c r="Y23"/>
  <c r="X23"/>
  <c r="W23"/>
  <c r="V23"/>
  <c r="S23"/>
  <c r="R23"/>
  <c r="O23"/>
  <c r="N23"/>
  <c r="K23"/>
  <c r="J23"/>
  <c r="G23"/>
  <c r="F23"/>
  <c r="Z23" s="1"/>
  <c r="Y22"/>
  <c r="X22"/>
  <c r="W22"/>
  <c r="V22"/>
  <c r="S22"/>
  <c r="R22"/>
  <c r="O22"/>
  <c r="N22"/>
  <c r="K22"/>
  <c r="J22"/>
  <c r="G22"/>
  <c r="F22"/>
  <c r="Z22" s="1"/>
  <c r="Y21"/>
  <c r="X21"/>
  <c r="W21"/>
  <c r="V21"/>
  <c r="S21"/>
  <c r="R21"/>
  <c r="O21"/>
  <c r="N21"/>
  <c r="K21"/>
  <c r="J21"/>
  <c r="G21"/>
  <c r="F21"/>
  <c r="Z21" s="1"/>
  <c r="Y20"/>
  <c r="X20"/>
  <c r="W20"/>
  <c r="V20"/>
  <c r="S20"/>
  <c r="R20"/>
  <c r="O20"/>
  <c r="N20"/>
  <c r="K20"/>
  <c r="J20"/>
  <c r="G20"/>
  <c r="AB20" s="1"/>
  <c r="F20"/>
  <c r="Z20" s="1"/>
  <c r="Y19"/>
  <c r="X19"/>
  <c r="W19"/>
  <c r="V19"/>
  <c r="S19"/>
  <c r="R19"/>
  <c r="O19"/>
  <c r="N19"/>
  <c r="K19"/>
  <c r="J19"/>
  <c r="G19"/>
  <c r="AB19" s="1"/>
  <c r="F19"/>
  <c r="Z19" s="1"/>
  <c r="Y18"/>
  <c r="X18"/>
  <c r="W18"/>
  <c r="V18"/>
  <c r="S18"/>
  <c r="R18"/>
  <c r="O18"/>
  <c r="N18"/>
  <c r="K18"/>
  <c r="J18"/>
  <c r="G18"/>
  <c r="AB18" s="1"/>
  <c r="F18"/>
  <c r="Z18" s="1"/>
  <c r="Y17"/>
  <c r="X17"/>
  <c r="W17"/>
  <c r="V17"/>
  <c r="S17"/>
  <c r="R17"/>
  <c r="O17"/>
  <c r="N17"/>
  <c r="K17"/>
  <c r="J17"/>
  <c r="G17"/>
  <c r="AB17" s="1"/>
  <c r="F17"/>
  <c r="Z17" s="1"/>
  <c r="Y16"/>
  <c r="X16"/>
  <c r="W16"/>
  <c r="V16"/>
  <c r="S16"/>
  <c r="R16"/>
  <c r="O16"/>
  <c r="N16"/>
  <c r="K16"/>
  <c r="J16"/>
  <c r="G16"/>
  <c r="AB16" s="1"/>
  <c r="F16"/>
  <c r="Z16" s="1"/>
  <c r="Y15"/>
  <c r="X15"/>
  <c r="W15"/>
  <c r="V15"/>
  <c r="S15"/>
  <c r="R15"/>
  <c r="O15"/>
  <c r="N15"/>
  <c r="K15"/>
  <c r="J15"/>
  <c r="G15"/>
  <c r="AB15" s="1"/>
  <c r="F15"/>
  <c r="Z15" s="1"/>
  <c r="X14"/>
  <c r="W14"/>
  <c r="V14"/>
  <c r="S14"/>
  <c r="R14"/>
  <c r="O14"/>
  <c r="N14"/>
  <c r="K14"/>
  <c r="J14"/>
  <c r="G14"/>
  <c r="F14"/>
  <c r="Z14" s="1"/>
  <c r="Y13"/>
  <c r="X13"/>
  <c r="W13"/>
  <c r="V13"/>
  <c r="S13"/>
  <c r="R13"/>
  <c r="O13"/>
  <c r="N13"/>
  <c r="K13"/>
  <c r="J13"/>
  <c r="G13"/>
  <c r="AB13" s="1"/>
  <c r="F13"/>
  <c r="Z13" s="1"/>
  <c r="Y12"/>
  <c r="X12"/>
  <c r="W12"/>
  <c r="V12"/>
  <c r="S12"/>
  <c r="R12"/>
  <c r="O12"/>
  <c r="N12"/>
  <c r="K12"/>
  <c r="J12"/>
  <c r="G12"/>
  <c r="AB12" s="1"/>
  <c r="F12"/>
  <c r="Z12" s="1"/>
  <c r="X11"/>
  <c r="W11"/>
  <c r="V11"/>
  <c r="S11"/>
  <c r="R11"/>
  <c r="O11"/>
  <c r="N11"/>
  <c r="K11"/>
  <c r="J11"/>
  <c r="G11"/>
  <c r="F11"/>
  <c r="Z11" s="1"/>
  <c r="Y10"/>
  <c r="W10"/>
  <c r="V10"/>
  <c r="S10"/>
  <c r="R10"/>
  <c r="O10"/>
  <c r="K10"/>
  <c r="J10"/>
  <c r="G10"/>
  <c r="AB10" s="1"/>
  <c r="F10"/>
  <c r="Y9"/>
  <c r="X9"/>
  <c r="W9"/>
  <c r="V9"/>
  <c r="S9"/>
  <c r="R9"/>
  <c r="O9"/>
  <c r="AB9" s="1"/>
  <c r="K9"/>
  <c r="J9"/>
  <c r="G9"/>
  <c r="F9"/>
  <c r="Z9" s="1"/>
  <c r="Y8"/>
  <c r="Y35" s="1"/>
  <c r="X8"/>
  <c r="X35" s="1"/>
  <c r="W8"/>
  <c r="V8"/>
  <c r="S8"/>
  <c r="R8"/>
  <c r="Z8" s="1"/>
  <c r="O8"/>
  <c r="K8"/>
  <c r="J8"/>
  <c r="G8"/>
  <c r="AB8" s="1"/>
  <c r="F8"/>
  <c r="X40" i="3"/>
  <c r="X37"/>
  <c r="U35"/>
  <c r="T35"/>
  <c r="T36" s="1"/>
  <c r="Q35"/>
  <c r="P35"/>
  <c r="P36" s="1"/>
  <c r="M35"/>
  <c r="L35"/>
  <c r="L36" s="1"/>
  <c r="I35"/>
  <c r="H35"/>
  <c r="H36" s="1"/>
  <c r="E35"/>
  <c r="D35"/>
  <c r="D36" s="1"/>
  <c r="Y34"/>
  <c r="V34"/>
  <c r="R34"/>
  <c r="N34"/>
  <c r="J34"/>
  <c r="G34"/>
  <c r="AB34" s="1"/>
  <c r="F34"/>
  <c r="X33"/>
  <c r="W33"/>
  <c r="V33"/>
  <c r="S33"/>
  <c r="R33"/>
  <c r="O33"/>
  <c r="N33"/>
  <c r="K33"/>
  <c r="J33"/>
  <c r="G33"/>
  <c r="F33"/>
  <c r="Z33" s="1"/>
  <c r="X32"/>
  <c r="W32"/>
  <c r="V32"/>
  <c r="S32"/>
  <c r="R32"/>
  <c r="O32"/>
  <c r="N32"/>
  <c r="K32"/>
  <c r="J32"/>
  <c r="F32"/>
  <c r="Z32" s="1"/>
  <c r="X31"/>
  <c r="W31"/>
  <c r="V31"/>
  <c r="S31"/>
  <c r="R31"/>
  <c r="O31"/>
  <c r="N31"/>
  <c r="K31"/>
  <c r="J31"/>
  <c r="F31"/>
  <c r="Z31" s="1"/>
  <c r="X30"/>
  <c r="W30"/>
  <c r="V30"/>
  <c r="S30"/>
  <c r="R30"/>
  <c r="O30"/>
  <c r="N30"/>
  <c r="K30"/>
  <c r="J30"/>
  <c r="G30"/>
  <c r="F30"/>
  <c r="Z30" s="1"/>
  <c r="X29"/>
  <c r="W29"/>
  <c r="V29"/>
  <c r="S29"/>
  <c r="R29"/>
  <c r="O29"/>
  <c r="N29"/>
  <c r="K29"/>
  <c r="J29"/>
  <c r="G29"/>
  <c r="F29"/>
  <c r="Z29" s="1"/>
  <c r="X28"/>
  <c r="W28"/>
  <c r="V28"/>
  <c r="S28"/>
  <c r="R28"/>
  <c r="O28"/>
  <c r="N28"/>
  <c r="K28"/>
  <c r="J28"/>
  <c r="G28"/>
  <c r="F28"/>
  <c r="Z28" s="1"/>
  <c r="X27"/>
  <c r="W27"/>
  <c r="V27"/>
  <c r="S27"/>
  <c r="R27"/>
  <c r="O27"/>
  <c r="N27"/>
  <c r="K27"/>
  <c r="J27"/>
  <c r="G27"/>
  <c r="F27"/>
  <c r="Z27" s="1"/>
  <c r="X26"/>
  <c r="W26"/>
  <c r="V26"/>
  <c r="S26"/>
  <c r="R26"/>
  <c r="O26"/>
  <c r="N26"/>
  <c r="K26"/>
  <c r="J26"/>
  <c r="G26"/>
  <c r="F26"/>
  <c r="Z26" s="1"/>
  <c r="X25"/>
  <c r="W25"/>
  <c r="V25"/>
  <c r="S25"/>
  <c r="R25"/>
  <c r="O25"/>
  <c r="N25"/>
  <c r="K25"/>
  <c r="J25"/>
  <c r="G25"/>
  <c r="F25"/>
  <c r="Z25" s="1"/>
  <c r="X24"/>
  <c r="W24"/>
  <c r="V24"/>
  <c r="S24"/>
  <c r="R24"/>
  <c r="O24"/>
  <c r="N24"/>
  <c r="K24"/>
  <c r="J24"/>
  <c r="G24"/>
  <c r="F24"/>
  <c r="Z24" s="1"/>
  <c r="Y23"/>
  <c r="X23"/>
  <c r="W23"/>
  <c r="V23"/>
  <c r="S23"/>
  <c r="R23"/>
  <c r="O23"/>
  <c r="N23"/>
  <c r="K23"/>
  <c r="J23"/>
  <c r="G23"/>
  <c r="F23"/>
  <c r="Z23" s="1"/>
  <c r="Y22"/>
  <c r="X22"/>
  <c r="W22"/>
  <c r="V22"/>
  <c r="S22"/>
  <c r="R22"/>
  <c r="O22"/>
  <c r="N22"/>
  <c r="K22"/>
  <c r="J22"/>
  <c r="G22"/>
  <c r="F22"/>
  <c r="Z22" s="1"/>
  <c r="Y21"/>
  <c r="X21"/>
  <c r="W21"/>
  <c r="V21"/>
  <c r="S21"/>
  <c r="R21"/>
  <c r="O21"/>
  <c r="N21"/>
  <c r="K21"/>
  <c r="J21"/>
  <c r="G21"/>
  <c r="F21"/>
  <c r="Z21" s="1"/>
  <c r="Y20"/>
  <c r="X20"/>
  <c r="W20"/>
  <c r="V20"/>
  <c r="S20"/>
  <c r="R20"/>
  <c r="O20"/>
  <c r="N20"/>
  <c r="K20"/>
  <c r="J20"/>
  <c r="G20"/>
  <c r="AB20" s="1"/>
  <c r="F20"/>
  <c r="Z20" s="1"/>
  <c r="Y19"/>
  <c r="X19"/>
  <c r="W19"/>
  <c r="V19"/>
  <c r="S19"/>
  <c r="R19"/>
  <c r="O19"/>
  <c r="N19"/>
  <c r="K19"/>
  <c r="J19"/>
  <c r="G19"/>
  <c r="AB19" s="1"/>
  <c r="F19"/>
  <c r="Z19" s="1"/>
  <c r="Y18"/>
  <c r="X18"/>
  <c r="W18"/>
  <c r="V18"/>
  <c r="S18"/>
  <c r="R18"/>
  <c r="O18"/>
  <c r="N18"/>
  <c r="K18"/>
  <c r="J18"/>
  <c r="G18"/>
  <c r="AB18" s="1"/>
  <c r="F18"/>
  <c r="Z18" s="1"/>
  <c r="Y17"/>
  <c r="X17"/>
  <c r="W17"/>
  <c r="V17"/>
  <c r="S17"/>
  <c r="R17"/>
  <c r="O17"/>
  <c r="N17"/>
  <c r="K17"/>
  <c r="J17"/>
  <c r="G17"/>
  <c r="AB17" s="1"/>
  <c r="F17"/>
  <c r="Z17" s="1"/>
  <c r="Y16"/>
  <c r="X16"/>
  <c r="W16"/>
  <c r="V16"/>
  <c r="S16"/>
  <c r="R16"/>
  <c r="O16"/>
  <c r="N16"/>
  <c r="K16"/>
  <c r="J16"/>
  <c r="G16"/>
  <c r="AB16" s="1"/>
  <c r="F16"/>
  <c r="Z16" s="1"/>
  <c r="Y15"/>
  <c r="X15"/>
  <c r="W15"/>
  <c r="V15"/>
  <c r="S15"/>
  <c r="R15"/>
  <c r="O15"/>
  <c r="N15"/>
  <c r="K15"/>
  <c r="J15"/>
  <c r="G15"/>
  <c r="AB15" s="1"/>
  <c r="F15"/>
  <c r="Z15" s="1"/>
  <c r="Z14"/>
  <c r="X14"/>
  <c r="W14"/>
  <c r="V14"/>
  <c r="S14"/>
  <c r="R14"/>
  <c r="O14"/>
  <c r="N14"/>
  <c r="K14"/>
  <c r="J14"/>
  <c r="G14"/>
  <c r="F14"/>
  <c r="Y13"/>
  <c r="X13"/>
  <c r="W13"/>
  <c r="V13"/>
  <c r="S13"/>
  <c r="R13"/>
  <c r="O13"/>
  <c r="N13"/>
  <c r="K13"/>
  <c r="J13"/>
  <c r="G13"/>
  <c r="AB13" s="1"/>
  <c r="F13"/>
  <c r="Z13" s="1"/>
  <c r="Y12"/>
  <c r="X12"/>
  <c r="W12"/>
  <c r="V12"/>
  <c r="S12"/>
  <c r="R12"/>
  <c r="O12"/>
  <c r="N12"/>
  <c r="K12"/>
  <c r="J12"/>
  <c r="G12"/>
  <c r="AB12" s="1"/>
  <c r="F12"/>
  <c r="Z12" s="1"/>
  <c r="Z11"/>
  <c r="X11"/>
  <c r="W11"/>
  <c r="V11"/>
  <c r="S11"/>
  <c r="R11"/>
  <c r="O11"/>
  <c r="N11"/>
  <c r="K11"/>
  <c r="J11"/>
  <c r="G11"/>
  <c r="F11"/>
  <c r="Y10"/>
  <c r="W10"/>
  <c r="V10"/>
  <c r="S10"/>
  <c r="R10"/>
  <c r="O10"/>
  <c r="K10"/>
  <c r="J10"/>
  <c r="G10"/>
  <c r="AB10" s="1"/>
  <c r="F10"/>
  <c r="Y9"/>
  <c r="X9"/>
  <c r="W9"/>
  <c r="V9"/>
  <c r="S9"/>
  <c r="R9"/>
  <c r="O9"/>
  <c r="K9"/>
  <c r="J9"/>
  <c r="G9"/>
  <c r="AB9" s="1"/>
  <c r="F9"/>
  <c r="Z9" s="1"/>
  <c r="Y8"/>
  <c r="Y35" s="1"/>
  <c r="X8"/>
  <c r="X35" s="1"/>
  <c r="X36" s="1"/>
  <c r="W8"/>
  <c r="V8"/>
  <c r="S8"/>
  <c r="R8"/>
  <c r="O8"/>
  <c r="K8"/>
  <c r="J8"/>
  <c r="G8"/>
  <c r="AB8" s="1"/>
  <c r="F8"/>
  <c r="Z8" s="1"/>
  <c r="AB35" i="4" l="1"/>
  <c r="X36"/>
  <c r="AB35" i="3"/>
</calcChain>
</file>

<file path=xl/sharedStrings.xml><?xml version="1.0" encoding="utf-8"?>
<sst xmlns="http://schemas.openxmlformats.org/spreadsheetml/2006/main" count="170" uniqueCount="66">
  <si>
    <t>klasa I</t>
  </si>
  <si>
    <t>klasa II</t>
  </si>
  <si>
    <t>klasa III</t>
  </si>
  <si>
    <t>klasa IV     I sem</t>
  </si>
  <si>
    <t>klasa IV     II sem</t>
  </si>
  <si>
    <t>RAZEM</t>
  </si>
  <si>
    <t>lp</t>
  </si>
  <si>
    <t>liczba godzin</t>
  </si>
  <si>
    <t>p</t>
  </si>
  <si>
    <t>r/u</t>
  </si>
  <si>
    <t>p (r)</t>
  </si>
  <si>
    <t>r (r)</t>
  </si>
  <si>
    <t>min</t>
  </si>
  <si>
    <t>Nazwa przedmiotu</t>
  </si>
  <si>
    <t>(3+5+7+9+11)</t>
  </si>
  <si>
    <t>(4+6+8+10+12)</t>
  </si>
  <si>
    <t>Język polski</t>
  </si>
  <si>
    <t>Wiedza o kulturze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</si>
  <si>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</si>
  <si>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</si>
  <si>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</si>
  <si>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</si>
  <si>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</si>
  <si>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</si>
  <si>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</si>
  <si>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</si>
  <si>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</si>
  <si>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</si>
  <si>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</si>
  <si>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Historia i społeczeństwo</t>
  </si>
  <si>
    <t>Razem</t>
  </si>
  <si>
    <t>Łącznie</t>
  </si>
  <si>
    <t>tygodniowo wg rozporządzenia</t>
  </si>
  <si>
    <t>Język angielski</t>
  </si>
  <si>
    <t>Język rosyjski / niemiecki</t>
  </si>
  <si>
    <t>TECHNIK  MECHANIZACJI  ROLNICTWA  (311512)</t>
  </si>
  <si>
    <r>
      <t xml:space="preserve"> liczba godzin:</t>
    </r>
    <r>
      <rPr>
        <b/>
        <sz val="11"/>
        <rFont val="Arial"/>
        <family val="2"/>
        <charset val="238"/>
      </rPr>
      <t xml:space="preserve"> p</t>
    </r>
    <r>
      <rPr>
        <sz val="11"/>
        <rFont val="Arial"/>
        <family val="2"/>
        <charset val="238"/>
      </rPr>
      <t xml:space="preserve"> w podstawie   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 w rozszerzeniu</t>
    </r>
  </si>
  <si>
    <t>RELIGIA</t>
  </si>
  <si>
    <t xml:space="preserve">Sporządził </t>
  </si>
  <si>
    <t>praktyka zawodowa  -  4 tygodnie w klasie III</t>
  </si>
  <si>
    <t>nauka jazdy samochodem  -  30 godzin na ucznia w klasie III</t>
  </si>
  <si>
    <t>nauka jazdy ciągnikiem rolniczym z przyczepą  -  20 godzin na ucznia w klasie III</t>
  </si>
  <si>
    <t>Zajęcia z wychowawcą</t>
  </si>
  <si>
    <t xml:space="preserve">Działalność gospodarcza w branży mechaniczno-rolniczej </t>
  </si>
  <si>
    <t>Język angielski w technice rolniczej</t>
  </si>
  <si>
    <t>Przepisy ruchu drogowego w zakresie kategorii T i B</t>
  </si>
  <si>
    <t>Podstawy konstrukcji maszyn</t>
  </si>
  <si>
    <t>Pojazdy rolnicze</t>
  </si>
  <si>
    <t>Maszyny rolnicze</t>
  </si>
  <si>
    <t>Organizacja prac eksploatacyjnych w rolnictwie</t>
  </si>
  <si>
    <t>Obróbka materiałów</t>
  </si>
  <si>
    <t>Eksploatacja pojazdów rolniczych</t>
  </si>
  <si>
    <t>Eksploatacja maszyn rolniczych</t>
  </si>
  <si>
    <t>SZKOLNY PLAN NAUCZANIA</t>
  </si>
  <si>
    <t>2014/2015</t>
  </si>
  <si>
    <t>2015/2016</t>
  </si>
  <si>
    <t>735 (804)</t>
  </si>
  <si>
    <t>735 (790)</t>
  </si>
  <si>
    <t>2016/2017</t>
  </si>
  <si>
    <t>2017/2018</t>
  </si>
  <si>
    <t>2018/2019</t>
  </si>
  <si>
    <r>
      <rPr>
        <b/>
        <sz val="20"/>
        <rFont val="Arial"/>
        <family val="2"/>
        <charset val="238"/>
      </rPr>
      <t>III AT</t>
    </r>
    <r>
      <rPr>
        <b/>
        <sz val="18"/>
        <rFont val="Arial"/>
        <family val="2"/>
        <charset val="238"/>
      </rPr>
      <t xml:space="preserve">   (2017/2018)</t>
    </r>
  </si>
  <si>
    <t>10 kwietnia 2017 r.</t>
  </si>
  <si>
    <r>
      <rPr>
        <b/>
        <sz val="20"/>
        <rFont val="Arial"/>
        <family val="2"/>
        <charset val="238"/>
      </rPr>
      <t>IV AT</t>
    </r>
    <r>
      <rPr>
        <b/>
        <sz val="18"/>
        <rFont val="Arial"/>
        <family val="2"/>
        <charset val="238"/>
      </rPr>
      <t xml:space="preserve">   (2017/2018)</t>
    </r>
  </si>
  <si>
    <t>Wychowanie do życia w rodzinie</t>
  </si>
  <si>
    <t>w klasie I, II i III po 14 godzin w ciągu roku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</si>
</sst>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>
      <alignment vertical="center"/>
    </xf>
  </cellStyleXfs>
  <cellXfs count="198">
    <xf numFmtId="0" fontId="0" fillId="0" borderId="0" xfId="0"/>
    <xf numFmtId="0" fontId="0" fillId="2" borderId="0" xfId="0" applyFill="1"/>
    <xf numFmtId="0" fontId="10" fillId="2" borderId="1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3" fillId="2" borderId="24" xfId="0" applyFont="1" applyFill="1" applyBorder="1"/>
    <xf numFmtId="0" fontId="11" fillId="2" borderId="69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9" xfId="0" applyFont="1" applyFill="1" applyBorder="1"/>
    <xf numFmtId="0" fontId="3" fillId="2" borderId="12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" fontId="5" fillId="2" borderId="8" xfId="0" applyNumberFormat="1" applyFont="1" applyFill="1" applyBorder="1" applyAlignment="1"/>
    <xf numFmtId="0" fontId="5" fillId="2" borderId="0" xfId="0" applyFont="1" applyFill="1"/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12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1" fontId="1" fillId="2" borderId="24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1" fillId="2" borderId="5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8" fillId="2" borderId="45" xfId="0" applyFont="1" applyFill="1" applyBorder="1" applyAlignment="1">
      <alignment horizontal="center"/>
    </xf>
    <xf numFmtId="1" fontId="1" fillId="2" borderId="26" xfId="0" applyNumberFormat="1" applyFont="1" applyFill="1" applyBorder="1" applyAlignment="1">
      <alignment horizontal="center" vertical="center"/>
    </xf>
    <xf numFmtId="0" fontId="2" fillId="2" borderId="16" xfId="0" applyFont="1" applyFill="1" applyBorder="1"/>
    <xf numFmtId="0" fontId="2" fillId="2" borderId="9" xfId="0" applyFont="1" applyFill="1" applyBorder="1"/>
    <xf numFmtId="0" fontId="2" fillId="2" borderId="12" xfId="0" applyFont="1" applyFill="1" applyBorder="1"/>
    <xf numFmtId="0" fontId="3" fillId="2" borderId="17" xfId="0" applyFont="1" applyFill="1" applyBorder="1"/>
    <xf numFmtId="0" fontId="3" fillId="2" borderId="16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3" fillId="2" borderId="50" xfId="0" applyFont="1" applyFill="1" applyBorder="1"/>
    <xf numFmtId="0" fontId="3" fillId="2" borderId="51" xfId="0" applyFont="1" applyFill="1" applyBorder="1" applyAlignment="1">
      <alignment vertical="center" wrapText="1"/>
    </xf>
    <xf numFmtId="0" fontId="8" fillId="2" borderId="52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1" fontId="1" fillId="2" borderId="55" xfId="0" applyNumberFormat="1" applyFont="1" applyFill="1" applyBorder="1" applyAlignment="1">
      <alignment horizontal="center" vertical="center"/>
    </xf>
    <xf numFmtId="0" fontId="3" fillId="2" borderId="57" xfId="0" applyFont="1" applyFill="1" applyBorder="1"/>
    <xf numFmtId="0" fontId="8" fillId="2" borderId="44" xfId="0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 vertical="center"/>
    </xf>
    <xf numFmtId="0" fontId="3" fillId="2" borderId="59" xfId="0" applyFont="1" applyFill="1" applyBorder="1"/>
    <xf numFmtId="0" fontId="3" fillId="2" borderId="60" xfId="0" applyFont="1" applyFill="1" applyBorder="1" applyAlignment="1">
      <alignment vertical="center" wrapText="1"/>
    </xf>
    <xf numFmtId="0" fontId="8" fillId="2" borderId="61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1" fontId="1" fillId="2" borderId="65" xfId="0" applyNumberFormat="1" applyFont="1" applyFill="1" applyBorder="1" applyAlignment="1">
      <alignment horizontal="center" vertical="center"/>
    </xf>
    <xf numFmtId="0" fontId="3" fillId="2" borderId="49" xfId="0" applyFont="1" applyFill="1" applyBorder="1"/>
    <xf numFmtId="0" fontId="2" fillId="2" borderId="35" xfId="0" applyFont="1" applyFill="1" applyBorder="1" applyAlignment="1">
      <alignment horizontal="center"/>
    </xf>
    <xf numFmtId="1" fontId="1" fillId="2" borderId="49" xfId="0" applyNumberFormat="1" applyFont="1" applyFill="1" applyBorder="1" applyAlignment="1">
      <alignment horizontal="center" vertical="center"/>
    </xf>
    <xf numFmtId="0" fontId="3" fillId="2" borderId="10" xfId="0" applyFont="1" applyFill="1" applyBorder="1"/>
    <xf numFmtId="0" fontId="2" fillId="2" borderId="9" xfId="0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 applyAlignment="1">
      <alignment vertic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right"/>
    </xf>
    <xf numFmtId="0" fontId="4" fillId="2" borderId="14" xfId="0" applyFont="1" applyFill="1" applyBorder="1" applyAlignment="1">
      <alignment vertical="center"/>
    </xf>
    <xf numFmtId="0" fontId="2" fillId="2" borderId="39" xfId="0" applyFont="1" applyFill="1" applyBorder="1" applyAlignment="1">
      <alignment horizontal="center"/>
    </xf>
    <xf numFmtId="0" fontId="3" fillId="2" borderId="0" xfId="0" applyFont="1" applyFill="1" applyBorder="1" applyAlignment="1"/>
    <xf numFmtId="1" fontId="3" fillId="2" borderId="0" xfId="0" applyNumberFormat="1" applyFont="1" applyFill="1" applyBorder="1" applyAlignment="1"/>
    <xf numFmtId="0" fontId="3" fillId="2" borderId="0" xfId="0" applyFont="1" applyFill="1" applyBorder="1"/>
    <xf numFmtId="0" fontId="3" fillId="2" borderId="10" xfId="0" applyFont="1" applyFill="1" applyBorder="1" applyAlignment="1">
      <alignment vertical="center" wrapText="1"/>
    </xf>
    <xf numFmtId="0" fontId="9" fillId="2" borderId="10" xfId="0" applyFont="1" applyFill="1" applyBorder="1"/>
    <xf numFmtId="0" fontId="0" fillId="2" borderId="10" xfId="0" applyFill="1" applyBorder="1"/>
    <xf numFmtId="0" fontId="2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/>
    </xf>
    <xf numFmtId="1" fontId="1" fillId="2" borderId="2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3" fillId="2" borderId="0" xfId="0" applyFont="1" applyFill="1"/>
    <xf numFmtId="0" fontId="14" fillId="2" borderId="10" xfId="0" applyFont="1" applyFill="1" applyBorder="1"/>
    <xf numFmtId="0" fontId="15" fillId="2" borderId="10" xfId="0" applyFont="1" applyFill="1" applyBorder="1"/>
    <xf numFmtId="0" fontId="13" fillId="2" borderId="10" xfId="0" applyFont="1" applyFill="1" applyBorder="1"/>
    <xf numFmtId="0" fontId="16" fillId="0" borderId="0" xfId="0" applyFont="1" applyAlignment="1"/>
    <xf numFmtId="0" fontId="18" fillId="0" borderId="73" xfId="0" applyFont="1" applyBorder="1" applyAlignment="1"/>
    <xf numFmtId="0" fontId="18" fillId="0" borderId="22" xfId="0" applyFont="1" applyBorder="1" applyAlignment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3" fillId="0" borderId="72" xfId="1" applyFont="1" applyFill="1" applyBorder="1" applyAlignment="1">
      <alignment horizontal="center" vertical="center" wrapText="1"/>
    </xf>
    <xf numFmtId="0" fontId="3" fillId="0" borderId="70" xfId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13" fillId="2" borderId="6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2" borderId="7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6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7"/>
  <sheetViews>
    <sheetView tabSelected="1" topLeftCell="A31" workbookViewId="0">
      <selection activeCell="F54" sqref="F53:G54"/>
    </sheetView>
  </sheetViews>
  <sheetFormatPr defaultColWidth="9.109375" defaultRowHeight="14.4"/>
  <cols>
    <col min="1" max="1" width="2.5546875" style="124" customWidth="1"/>
    <col min="2" max="2" width="3.33203125" style="124" bestFit="1" customWidth="1"/>
    <col min="3" max="3" width="33.33203125" style="124" customWidth="1"/>
    <col min="4" max="4" width="3.88671875" style="124" bestFit="1" customWidth="1"/>
    <col min="5" max="5" width="3.44140625" style="124" bestFit="1" customWidth="1"/>
    <col min="6" max="6" width="5.109375" style="124" bestFit="1" customWidth="1"/>
    <col min="7" max="7" width="4.44140625" style="124" bestFit="1" customWidth="1"/>
    <col min="8" max="8" width="3.88671875" style="124" bestFit="1" customWidth="1"/>
    <col min="9" max="9" width="3.44140625" style="124" bestFit="1" customWidth="1"/>
    <col min="10" max="10" width="5.109375" style="124" bestFit="1" customWidth="1"/>
    <col min="11" max="11" width="4.44140625" style="124" bestFit="1" customWidth="1"/>
    <col min="12" max="12" width="3.88671875" style="124" bestFit="1" customWidth="1"/>
    <col min="13" max="13" width="3.44140625" style="124" bestFit="1" customWidth="1"/>
    <col min="14" max="14" width="5.109375" style="124" bestFit="1" customWidth="1"/>
    <col min="15" max="15" width="4.44140625" style="124" bestFit="1" customWidth="1"/>
    <col min="16" max="16" width="3.88671875" style="124" bestFit="1" customWidth="1"/>
    <col min="17" max="17" width="3.44140625" style="124" bestFit="1" customWidth="1"/>
    <col min="18" max="18" width="4.88671875" style="124" bestFit="1" customWidth="1"/>
    <col min="19" max="19" width="4.44140625" style="124" bestFit="1" customWidth="1"/>
    <col min="20" max="21" width="3.88671875" style="124" bestFit="1" customWidth="1"/>
    <col min="22" max="22" width="5.109375" style="124" bestFit="1" customWidth="1"/>
    <col min="23" max="23" width="4.44140625" style="124" bestFit="1" customWidth="1"/>
    <col min="24" max="24" width="10.6640625" style="124" bestFit="1" customWidth="1"/>
    <col min="25" max="25" width="11.5546875" style="124" bestFit="1" customWidth="1"/>
    <col min="26" max="26" width="5.109375" style="124" bestFit="1" customWidth="1"/>
    <col min="27" max="27" width="6.44140625" style="124" customWidth="1"/>
    <col min="28" max="29" width="5.109375" style="124" bestFit="1" customWidth="1"/>
    <col min="30" max="16384" width="9.109375" style="124"/>
  </cols>
  <sheetData>
    <row r="1" spans="2:30" ht="16.2" thickBot="1">
      <c r="C1" s="125" t="s">
        <v>53</v>
      </c>
    </row>
    <row r="2" spans="2:30" ht="18.600000000000001" thickTop="1" thickBot="1">
      <c r="B2" s="3">
        <v>1</v>
      </c>
      <c r="C2" s="183" t="s">
        <v>35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5"/>
      <c r="AD2" s="4"/>
    </row>
    <row r="3" spans="2:30" ht="25.8" thickTop="1" thickBot="1">
      <c r="B3" s="5"/>
      <c r="C3" s="6" t="s">
        <v>61</v>
      </c>
      <c r="D3" s="186" t="s">
        <v>0</v>
      </c>
      <c r="E3" s="187"/>
      <c r="F3" s="187"/>
      <c r="G3" s="188"/>
      <c r="H3" s="189" t="s">
        <v>1</v>
      </c>
      <c r="I3" s="190"/>
      <c r="J3" s="190"/>
      <c r="K3" s="191"/>
      <c r="L3" s="189" t="s">
        <v>2</v>
      </c>
      <c r="M3" s="190"/>
      <c r="N3" s="190"/>
      <c r="O3" s="191"/>
      <c r="P3" s="189" t="s">
        <v>3</v>
      </c>
      <c r="Q3" s="190"/>
      <c r="R3" s="190"/>
      <c r="S3" s="191"/>
      <c r="T3" s="189" t="s">
        <v>4</v>
      </c>
      <c r="U3" s="190"/>
      <c r="V3" s="190"/>
      <c r="W3" s="191"/>
      <c r="X3" s="192" t="s">
        <v>5</v>
      </c>
      <c r="Y3" s="193"/>
      <c r="Z3" s="193"/>
      <c r="AA3" s="193"/>
      <c r="AB3" s="193"/>
      <c r="AC3" s="194"/>
      <c r="AD3" s="7"/>
    </row>
    <row r="4" spans="2:30" ht="15.6" thickTop="1" thickBot="1">
      <c r="B4" s="8"/>
      <c r="C4" s="9"/>
      <c r="D4" s="171" t="s">
        <v>55</v>
      </c>
      <c r="E4" s="172"/>
      <c r="F4" s="172"/>
      <c r="G4" s="173"/>
      <c r="H4" s="171" t="s">
        <v>58</v>
      </c>
      <c r="I4" s="172"/>
      <c r="J4" s="172"/>
      <c r="K4" s="173"/>
      <c r="L4" s="171" t="s">
        <v>59</v>
      </c>
      <c r="M4" s="172"/>
      <c r="N4" s="172"/>
      <c r="O4" s="173"/>
      <c r="P4" s="171" t="s">
        <v>60</v>
      </c>
      <c r="Q4" s="172"/>
      <c r="R4" s="172"/>
      <c r="S4" s="172"/>
      <c r="T4" s="172"/>
      <c r="U4" s="172"/>
      <c r="V4" s="172"/>
      <c r="W4" s="173"/>
      <c r="X4" s="10"/>
      <c r="Y4" s="11"/>
      <c r="Z4" s="11"/>
      <c r="AA4" s="11"/>
      <c r="AB4" s="11"/>
      <c r="AC4" s="12"/>
      <c r="AD4" s="7"/>
    </row>
    <row r="5" spans="2:30" ht="15" thickTop="1">
      <c r="B5" s="13" t="s">
        <v>6</v>
      </c>
      <c r="C5" s="14" t="s">
        <v>7</v>
      </c>
      <c r="D5" s="15" t="s">
        <v>8</v>
      </c>
      <c r="E5" s="16" t="s">
        <v>9</v>
      </c>
      <c r="F5" s="16" t="s">
        <v>10</v>
      </c>
      <c r="G5" s="17" t="s">
        <v>11</v>
      </c>
      <c r="H5" s="15" t="s">
        <v>8</v>
      </c>
      <c r="I5" s="16" t="s">
        <v>9</v>
      </c>
      <c r="J5" s="16" t="s">
        <v>10</v>
      </c>
      <c r="K5" s="17" t="s">
        <v>11</v>
      </c>
      <c r="L5" s="15" t="s">
        <v>8</v>
      </c>
      <c r="M5" s="16" t="s">
        <v>9</v>
      </c>
      <c r="N5" s="16" t="s">
        <v>10</v>
      </c>
      <c r="O5" s="17" t="s">
        <v>11</v>
      </c>
      <c r="P5" s="15" t="s">
        <v>8</v>
      </c>
      <c r="Q5" s="16" t="s">
        <v>9</v>
      </c>
      <c r="R5" s="16" t="s">
        <v>10</v>
      </c>
      <c r="S5" s="17" t="s">
        <v>11</v>
      </c>
      <c r="T5" s="15" t="s">
        <v>8</v>
      </c>
      <c r="U5" s="16" t="s">
        <v>9</v>
      </c>
      <c r="V5" s="16" t="s">
        <v>10</v>
      </c>
      <c r="W5" s="17" t="s">
        <v>11</v>
      </c>
      <c r="X5" s="116" t="s">
        <v>8</v>
      </c>
      <c r="Y5" s="117" t="s">
        <v>9</v>
      </c>
      <c r="Z5" s="20" t="s">
        <v>8</v>
      </c>
      <c r="AA5" s="174" t="s">
        <v>12</v>
      </c>
      <c r="AB5" s="116" t="s">
        <v>9</v>
      </c>
      <c r="AC5" s="174" t="s">
        <v>12</v>
      </c>
      <c r="AD5" s="21"/>
    </row>
    <row r="6" spans="2:30">
      <c r="B6" s="22"/>
      <c r="C6" s="14" t="s">
        <v>13</v>
      </c>
      <c r="D6" s="23"/>
      <c r="E6" s="24"/>
      <c r="F6" s="24"/>
      <c r="G6" s="25"/>
      <c r="H6" s="23"/>
      <c r="I6" s="24"/>
      <c r="J6" s="24"/>
      <c r="K6" s="25"/>
      <c r="L6" s="23"/>
      <c r="M6" s="24"/>
      <c r="N6" s="24"/>
      <c r="O6" s="25"/>
      <c r="P6" s="23"/>
      <c r="Q6" s="24"/>
      <c r="R6" s="24"/>
      <c r="S6" s="25"/>
      <c r="T6" s="23"/>
      <c r="U6" s="24"/>
      <c r="V6" s="24"/>
      <c r="W6" s="25"/>
      <c r="X6" s="23" t="s">
        <v>14</v>
      </c>
      <c r="Y6" s="25" t="s">
        <v>15</v>
      </c>
      <c r="Z6" s="26"/>
      <c r="AA6" s="175"/>
      <c r="AB6" s="23"/>
      <c r="AC6" s="175"/>
      <c r="AD6" s="27"/>
    </row>
    <row r="7" spans="2:30" ht="15" thickBot="1">
      <c r="B7" s="28">
        <v>1</v>
      </c>
      <c r="C7" s="29">
        <v>2</v>
      </c>
      <c r="D7" s="28">
        <v>3</v>
      </c>
      <c r="E7" s="30">
        <v>4</v>
      </c>
      <c r="F7" s="30">
        <v>5</v>
      </c>
      <c r="G7" s="31">
        <v>6</v>
      </c>
      <c r="H7" s="28">
        <v>5</v>
      </c>
      <c r="I7" s="30">
        <v>6</v>
      </c>
      <c r="J7" s="30">
        <v>9</v>
      </c>
      <c r="K7" s="31">
        <v>10</v>
      </c>
      <c r="L7" s="28">
        <v>7</v>
      </c>
      <c r="M7" s="30">
        <v>8</v>
      </c>
      <c r="N7" s="30">
        <v>9</v>
      </c>
      <c r="O7" s="31">
        <v>10</v>
      </c>
      <c r="P7" s="28">
        <v>9</v>
      </c>
      <c r="Q7" s="30">
        <v>10</v>
      </c>
      <c r="R7" s="30">
        <v>13</v>
      </c>
      <c r="S7" s="31">
        <v>14</v>
      </c>
      <c r="T7" s="28">
        <v>11</v>
      </c>
      <c r="U7" s="30">
        <v>12</v>
      </c>
      <c r="V7" s="30">
        <v>13</v>
      </c>
      <c r="W7" s="31">
        <v>14</v>
      </c>
      <c r="X7" s="32">
        <v>13</v>
      </c>
      <c r="Y7" s="33">
        <v>14</v>
      </c>
      <c r="Z7" s="34">
        <v>15</v>
      </c>
      <c r="AA7" s="35">
        <v>16</v>
      </c>
      <c r="AB7" s="32">
        <v>17</v>
      </c>
      <c r="AC7" s="35">
        <v>18</v>
      </c>
      <c r="AD7" s="36"/>
    </row>
    <row r="8" spans="2:30" ht="18" thickTop="1">
      <c r="B8" s="8">
        <v>1</v>
      </c>
      <c r="C8" s="37" t="s">
        <v>16</v>
      </c>
      <c r="D8" s="38">
        <v>3</v>
      </c>
      <c r="E8" s="39"/>
      <c r="F8" s="40">
        <f t="shared" ref="F8:G23" si="0">D8*33</f>
        <v>99</v>
      </c>
      <c r="G8" s="41">
        <f t="shared" si="0"/>
        <v>0</v>
      </c>
      <c r="H8" s="38">
        <v>2</v>
      </c>
      <c r="I8" s="39"/>
      <c r="J8" s="40">
        <f t="shared" ref="J8:K23" si="1">H8*33</f>
        <v>66</v>
      </c>
      <c r="K8" s="41">
        <f t="shared" si="1"/>
        <v>0</v>
      </c>
      <c r="L8" s="38">
        <v>3</v>
      </c>
      <c r="M8" s="39"/>
      <c r="N8" s="40">
        <v>92</v>
      </c>
      <c r="O8" s="41">
        <f t="shared" ref="O8:O23" si="2">M8*33</f>
        <v>0</v>
      </c>
      <c r="P8" s="38">
        <v>2</v>
      </c>
      <c r="Q8" s="39"/>
      <c r="R8" s="42">
        <f>P8*13</f>
        <v>26</v>
      </c>
      <c r="S8" s="42">
        <f>Q8*13</f>
        <v>0</v>
      </c>
      <c r="T8" s="38">
        <v>6</v>
      </c>
      <c r="U8" s="39"/>
      <c r="V8" s="42">
        <f>T8*13</f>
        <v>78</v>
      </c>
      <c r="W8" s="43">
        <f>U8*13</f>
        <v>0</v>
      </c>
      <c r="X8" s="44">
        <f>SUM(T8/2,P8/2,L8,D8,H8)</f>
        <v>12</v>
      </c>
      <c r="Y8" s="45">
        <f>SUM(U8/2,Q8/2,M8,E8,I8)</f>
        <v>0</v>
      </c>
      <c r="Z8" s="46">
        <f>SUM(F8,R8,J8,N8,V8)</f>
        <v>361</v>
      </c>
      <c r="AA8" s="47">
        <v>360</v>
      </c>
      <c r="AB8" s="48">
        <f>SUM(G8,S8,K8,O8,W8)</f>
        <v>0</v>
      </c>
      <c r="AC8" s="47">
        <v>240</v>
      </c>
      <c r="AD8" s="7"/>
    </row>
    <row r="9" spans="2:30" ht="17.399999999999999">
      <c r="B9" s="49">
        <v>2</v>
      </c>
      <c r="C9" s="50" t="s">
        <v>33</v>
      </c>
      <c r="D9" s="51">
        <v>2</v>
      </c>
      <c r="E9" s="39"/>
      <c r="F9" s="40">
        <f t="shared" si="0"/>
        <v>66</v>
      </c>
      <c r="G9" s="41">
        <f t="shared" si="0"/>
        <v>0</v>
      </c>
      <c r="H9" s="51">
        <v>2</v>
      </c>
      <c r="I9" s="39"/>
      <c r="J9" s="40">
        <f t="shared" si="1"/>
        <v>66</v>
      </c>
      <c r="K9" s="41">
        <f t="shared" si="1"/>
        <v>0</v>
      </c>
      <c r="L9" s="51">
        <v>2</v>
      </c>
      <c r="M9" s="39"/>
      <c r="N9" s="40">
        <v>61</v>
      </c>
      <c r="O9" s="41">
        <f t="shared" si="2"/>
        <v>0</v>
      </c>
      <c r="P9" s="51">
        <v>2</v>
      </c>
      <c r="Q9" s="39"/>
      <c r="R9" s="42">
        <f t="shared" ref="R9:S34" si="3">P9*13</f>
        <v>26</v>
      </c>
      <c r="S9" s="42">
        <f t="shared" si="3"/>
        <v>0</v>
      </c>
      <c r="T9" s="51">
        <v>4</v>
      </c>
      <c r="U9" s="39"/>
      <c r="V9" s="42">
        <f t="shared" ref="V9:W34" si="4">T9*13</f>
        <v>52</v>
      </c>
      <c r="W9" s="43">
        <f t="shared" si="4"/>
        <v>0</v>
      </c>
      <c r="X9" s="176">
        <f>SUM(D9:D10,H9:H10,L9:L10,T9/2,T10/2,P9/2,P10/2)</f>
        <v>15</v>
      </c>
      <c r="Y9" s="52">
        <f t="shared" ref="Y9:Y34" si="5">SUM(U9/2,Q9/2,M9,E9,I9)</f>
        <v>0</v>
      </c>
      <c r="Z9" s="177">
        <f>SUM(F9:F10,J9:J10,R9:R10,N9:N10,V9:V10)</f>
        <v>450</v>
      </c>
      <c r="AA9" s="179">
        <v>450</v>
      </c>
      <c r="AB9" s="53">
        <f t="shared" ref="AB9:AB34" si="6">SUM(G9,S9,K9,O9,W9)</f>
        <v>0</v>
      </c>
      <c r="AC9" s="120">
        <v>180</v>
      </c>
      <c r="AD9" s="7"/>
    </row>
    <row r="10" spans="2:30" ht="17.399999999999999">
      <c r="B10" s="49">
        <v>3</v>
      </c>
      <c r="C10" s="50" t="s">
        <v>34</v>
      </c>
      <c r="D10" s="51">
        <v>1</v>
      </c>
      <c r="E10" s="39"/>
      <c r="F10" s="40">
        <f t="shared" si="0"/>
        <v>33</v>
      </c>
      <c r="G10" s="41">
        <f t="shared" si="0"/>
        <v>0</v>
      </c>
      <c r="H10" s="51">
        <v>1</v>
      </c>
      <c r="I10" s="39"/>
      <c r="J10" s="40">
        <f t="shared" si="1"/>
        <v>33</v>
      </c>
      <c r="K10" s="41">
        <f t="shared" si="1"/>
        <v>0</v>
      </c>
      <c r="L10" s="51">
        <v>2</v>
      </c>
      <c r="M10" s="39"/>
      <c r="N10" s="40">
        <v>61</v>
      </c>
      <c r="O10" s="41">
        <f t="shared" si="2"/>
        <v>0</v>
      </c>
      <c r="P10" s="51">
        <v>1</v>
      </c>
      <c r="Q10" s="39"/>
      <c r="R10" s="42">
        <f t="shared" si="3"/>
        <v>13</v>
      </c>
      <c r="S10" s="42">
        <f t="shared" si="3"/>
        <v>0</v>
      </c>
      <c r="T10" s="51">
        <v>3</v>
      </c>
      <c r="U10" s="39"/>
      <c r="V10" s="42">
        <f t="shared" si="4"/>
        <v>39</v>
      </c>
      <c r="W10" s="43">
        <f t="shared" si="4"/>
        <v>0</v>
      </c>
      <c r="X10" s="176"/>
      <c r="Y10" s="52">
        <f t="shared" si="5"/>
        <v>0</v>
      </c>
      <c r="Z10" s="178"/>
      <c r="AA10" s="180"/>
      <c r="AB10" s="53">
        <f t="shared" si="6"/>
        <v>0</v>
      </c>
      <c r="AC10" s="121">
        <v>180</v>
      </c>
      <c r="AD10" s="7"/>
    </row>
    <row r="11" spans="2:30" ht="17.399999999999999">
      <c r="B11" s="49">
        <v>4</v>
      </c>
      <c r="C11" s="50" t="s">
        <v>17</v>
      </c>
      <c r="D11" s="51">
        <v>1</v>
      </c>
      <c r="E11" s="39"/>
      <c r="F11" s="40">
        <f t="shared" si="0"/>
        <v>33</v>
      </c>
      <c r="G11" s="41">
        <f t="shared" si="0"/>
        <v>0</v>
      </c>
      <c r="H11" s="51"/>
      <c r="I11" s="39"/>
      <c r="J11" s="40">
        <f t="shared" si="1"/>
        <v>0</v>
      </c>
      <c r="K11" s="41">
        <f t="shared" si="1"/>
        <v>0</v>
      </c>
      <c r="L11" s="51"/>
      <c r="M11" s="39"/>
      <c r="N11" s="40">
        <f t="shared" ref="N11:N23" si="7">L11*30</f>
        <v>0</v>
      </c>
      <c r="O11" s="41">
        <f t="shared" si="2"/>
        <v>0</v>
      </c>
      <c r="P11" s="51"/>
      <c r="Q11" s="39"/>
      <c r="R11" s="42">
        <f t="shared" si="3"/>
        <v>0</v>
      </c>
      <c r="S11" s="42">
        <f t="shared" si="3"/>
        <v>0</v>
      </c>
      <c r="T11" s="51"/>
      <c r="U11" s="39"/>
      <c r="V11" s="42">
        <f t="shared" si="4"/>
        <v>0</v>
      </c>
      <c r="W11" s="43">
        <f t="shared" si="4"/>
        <v>0</v>
      </c>
      <c r="X11" s="56">
        <f>SUM(T11/2,P11/2,L11,D11,H11)</f>
        <v>1</v>
      </c>
      <c r="Y11" s="52"/>
      <c r="Z11" s="119">
        <f>SUM(F11,J11,R11,N11,V11)</f>
        <v>33</v>
      </c>
      <c r="AA11" s="58">
        <v>30</v>
      </c>
      <c r="AB11" s="181"/>
      <c r="AC11" s="182"/>
      <c r="AD11" s="7"/>
    </row>
    <row r="12" spans="2:30" ht="17.399999999999999">
      <c r="B12" s="49">
        <v>5</v>
      </c>
      <c r="C12" s="50" t="s">
        <v>18</v>
      </c>
      <c r="D12" s="51">
        <v>2</v>
      </c>
      <c r="E12" s="39"/>
      <c r="F12" s="40">
        <f t="shared" si="0"/>
        <v>66</v>
      </c>
      <c r="G12" s="41">
        <f t="shared" si="0"/>
        <v>0</v>
      </c>
      <c r="H12" s="51"/>
      <c r="I12" s="39"/>
      <c r="J12" s="40">
        <f t="shared" si="1"/>
        <v>0</v>
      </c>
      <c r="K12" s="41">
        <f t="shared" si="1"/>
        <v>0</v>
      </c>
      <c r="L12" s="51"/>
      <c r="M12" s="39"/>
      <c r="N12" s="40">
        <f t="shared" si="7"/>
        <v>0</v>
      </c>
      <c r="O12" s="41">
        <f t="shared" si="2"/>
        <v>0</v>
      </c>
      <c r="P12" s="51"/>
      <c r="Q12" s="39"/>
      <c r="R12" s="42">
        <f t="shared" si="3"/>
        <v>0</v>
      </c>
      <c r="S12" s="42">
        <f t="shared" si="3"/>
        <v>0</v>
      </c>
      <c r="T12" s="51"/>
      <c r="U12" s="39"/>
      <c r="V12" s="42">
        <f t="shared" si="4"/>
        <v>0</v>
      </c>
      <c r="W12" s="43">
        <f t="shared" si="4"/>
        <v>0</v>
      </c>
      <c r="X12" s="56">
        <f t="shared" ref="X12:X33" si="8">SUM(T12/2,P12/2,L12,D12,H12)</f>
        <v>2</v>
      </c>
      <c r="Y12" s="52">
        <f t="shared" si="5"/>
        <v>0</v>
      </c>
      <c r="Z12" s="119">
        <f>SUM(F12,J12,R12,N12,V12)</f>
        <v>66</v>
      </c>
      <c r="AA12" s="59">
        <v>60</v>
      </c>
      <c r="AB12" s="53">
        <f t="shared" si="6"/>
        <v>0</v>
      </c>
      <c r="AC12" s="59">
        <v>240</v>
      </c>
      <c r="AD12" s="7"/>
    </row>
    <row r="13" spans="2:30" ht="17.399999999999999">
      <c r="B13" s="49">
        <v>6</v>
      </c>
      <c r="C13" s="50" t="s">
        <v>19</v>
      </c>
      <c r="D13" s="51">
        <v>1</v>
      </c>
      <c r="E13" s="39"/>
      <c r="F13" s="40">
        <f t="shared" si="0"/>
        <v>33</v>
      </c>
      <c r="G13" s="41">
        <f t="shared" si="0"/>
        <v>0</v>
      </c>
      <c r="H13" s="51"/>
      <c r="I13" s="39"/>
      <c r="J13" s="40">
        <f t="shared" si="1"/>
        <v>0</v>
      </c>
      <c r="K13" s="41">
        <f t="shared" si="1"/>
        <v>0</v>
      </c>
      <c r="L13" s="51"/>
      <c r="M13" s="39"/>
      <c r="N13" s="40">
        <f t="shared" si="7"/>
        <v>0</v>
      </c>
      <c r="O13" s="41">
        <f t="shared" si="2"/>
        <v>0</v>
      </c>
      <c r="P13" s="51"/>
      <c r="Q13" s="39"/>
      <c r="R13" s="42">
        <f t="shared" si="3"/>
        <v>0</v>
      </c>
      <c r="S13" s="42">
        <f t="shared" si="3"/>
        <v>0</v>
      </c>
      <c r="T13" s="51"/>
      <c r="U13" s="39"/>
      <c r="V13" s="42">
        <f t="shared" si="4"/>
        <v>0</v>
      </c>
      <c r="W13" s="43">
        <f t="shared" si="4"/>
        <v>0</v>
      </c>
      <c r="X13" s="56">
        <f>SUM(T13/2,P13/2,L13,D13,H13)</f>
        <v>1</v>
      </c>
      <c r="Y13" s="52">
        <f t="shared" si="5"/>
        <v>0</v>
      </c>
      <c r="Z13" s="119">
        <f t="shared" ref="Z13:Z33" si="9">SUM(F13,J13,R13,N13,V13)</f>
        <v>33</v>
      </c>
      <c r="AA13" s="60">
        <v>30</v>
      </c>
      <c r="AB13" s="53">
        <f t="shared" si="6"/>
        <v>0</v>
      </c>
      <c r="AC13" s="58">
        <v>180</v>
      </c>
      <c r="AD13" s="7"/>
    </row>
    <row r="14" spans="2:30" ht="17.399999999999999">
      <c r="B14" s="49">
        <v>7</v>
      </c>
      <c r="C14" s="50" t="s">
        <v>20</v>
      </c>
      <c r="D14" s="51">
        <v>1</v>
      </c>
      <c r="E14" s="39"/>
      <c r="F14" s="40">
        <f t="shared" si="0"/>
        <v>33</v>
      </c>
      <c r="G14" s="41">
        <f t="shared" si="0"/>
        <v>0</v>
      </c>
      <c r="H14" s="51">
        <v>1</v>
      </c>
      <c r="I14" s="39"/>
      <c r="J14" s="40">
        <f t="shared" si="1"/>
        <v>33</v>
      </c>
      <c r="K14" s="41">
        <f t="shared" si="1"/>
        <v>0</v>
      </c>
      <c r="L14" s="51"/>
      <c r="M14" s="39"/>
      <c r="N14" s="40">
        <f t="shared" si="7"/>
        <v>0</v>
      </c>
      <c r="O14" s="41">
        <f t="shared" si="2"/>
        <v>0</v>
      </c>
      <c r="P14" s="51"/>
      <c r="Q14" s="39"/>
      <c r="R14" s="42">
        <f t="shared" si="3"/>
        <v>0</v>
      </c>
      <c r="S14" s="42">
        <f t="shared" si="3"/>
        <v>0</v>
      </c>
      <c r="T14" s="51"/>
      <c r="U14" s="39"/>
      <c r="V14" s="42">
        <f t="shared" si="4"/>
        <v>0</v>
      </c>
      <c r="W14" s="43">
        <f t="shared" si="4"/>
        <v>0</v>
      </c>
      <c r="X14" s="56">
        <f t="shared" si="8"/>
        <v>2</v>
      </c>
      <c r="Y14" s="52"/>
      <c r="Z14" s="119">
        <f t="shared" si="9"/>
        <v>66</v>
      </c>
      <c r="AA14" s="59">
        <v>60</v>
      </c>
      <c r="AB14" s="181"/>
      <c r="AC14" s="182"/>
      <c r="AD14" s="7"/>
    </row>
    <row r="15" spans="2:30" ht="17.399999999999999">
      <c r="B15" s="49">
        <v>8</v>
      </c>
      <c r="C15" s="50" t="s">
        <v>21</v>
      </c>
      <c r="D15" s="51">
        <v>1</v>
      </c>
      <c r="E15" s="39"/>
      <c r="F15" s="40">
        <f t="shared" si="0"/>
        <v>33</v>
      </c>
      <c r="G15" s="41">
        <f t="shared" si="0"/>
        <v>0</v>
      </c>
      <c r="H15" s="51"/>
      <c r="I15" s="39"/>
      <c r="J15" s="40">
        <f t="shared" si="1"/>
        <v>0</v>
      </c>
      <c r="K15" s="41">
        <f t="shared" si="1"/>
        <v>0</v>
      </c>
      <c r="L15" s="51"/>
      <c r="M15" s="39"/>
      <c r="N15" s="40">
        <f t="shared" si="7"/>
        <v>0</v>
      </c>
      <c r="O15" s="41">
        <f t="shared" si="2"/>
        <v>0</v>
      </c>
      <c r="P15" s="51"/>
      <c r="Q15" s="39"/>
      <c r="R15" s="42">
        <f t="shared" si="3"/>
        <v>0</v>
      </c>
      <c r="S15" s="42">
        <f t="shared" si="3"/>
        <v>0</v>
      </c>
      <c r="T15" s="51"/>
      <c r="U15" s="39"/>
      <c r="V15" s="42">
        <f t="shared" si="4"/>
        <v>0</v>
      </c>
      <c r="W15" s="43">
        <f t="shared" si="4"/>
        <v>0</v>
      </c>
      <c r="X15" s="56">
        <f t="shared" si="8"/>
        <v>1</v>
      </c>
      <c r="Y15" s="52">
        <f t="shared" si="5"/>
        <v>0</v>
      </c>
      <c r="Z15" s="119">
        <f t="shared" si="9"/>
        <v>33</v>
      </c>
      <c r="AA15" s="59">
        <v>30</v>
      </c>
      <c r="AB15" s="53">
        <f t="shared" si="6"/>
        <v>0</v>
      </c>
      <c r="AC15" s="60">
        <v>240</v>
      </c>
      <c r="AD15" s="7"/>
    </row>
    <row r="16" spans="2:30" ht="17.399999999999999">
      <c r="B16" s="49">
        <v>9</v>
      </c>
      <c r="C16" s="50" t="s">
        <v>22</v>
      </c>
      <c r="D16" s="51">
        <v>1</v>
      </c>
      <c r="E16" s="39"/>
      <c r="F16" s="40">
        <f t="shared" si="0"/>
        <v>33</v>
      </c>
      <c r="G16" s="41">
        <f t="shared" si="0"/>
        <v>0</v>
      </c>
      <c r="H16" s="51"/>
      <c r="I16" s="39">
        <v>3</v>
      </c>
      <c r="J16" s="40">
        <f t="shared" si="1"/>
        <v>0</v>
      </c>
      <c r="K16" s="41">
        <f t="shared" si="1"/>
        <v>99</v>
      </c>
      <c r="L16" s="51"/>
      <c r="M16" s="39">
        <v>2</v>
      </c>
      <c r="N16" s="40">
        <f t="shared" si="7"/>
        <v>0</v>
      </c>
      <c r="O16" s="41">
        <f t="shared" si="2"/>
        <v>66</v>
      </c>
      <c r="P16" s="51"/>
      <c r="Q16" s="39">
        <v>2</v>
      </c>
      <c r="R16" s="42">
        <f t="shared" si="3"/>
        <v>0</v>
      </c>
      <c r="S16" s="42">
        <f t="shared" si="3"/>
        <v>26</v>
      </c>
      <c r="T16" s="51"/>
      <c r="U16" s="39">
        <v>4</v>
      </c>
      <c r="V16" s="42">
        <f t="shared" si="4"/>
        <v>0</v>
      </c>
      <c r="W16" s="43">
        <f t="shared" si="4"/>
        <v>52</v>
      </c>
      <c r="X16" s="56">
        <f t="shared" si="8"/>
        <v>1</v>
      </c>
      <c r="Y16" s="52">
        <f t="shared" si="5"/>
        <v>8</v>
      </c>
      <c r="Z16" s="119">
        <f t="shared" si="9"/>
        <v>33</v>
      </c>
      <c r="AA16" s="59">
        <v>30</v>
      </c>
      <c r="AB16" s="53">
        <f t="shared" si="6"/>
        <v>243</v>
      </c>
      <c r="AC16" s="59">
        <v>240</v>
      </c>
      <c r="AD16" s="7"/>
    </row>
    <row r="17" spans="2:30" ht="17.399999999999999">
      <c r="B17" s="49">
        <v>10</v>
      </c>
      <c r="C17" s="50" t="s">
        <v>23</v>
      </c>
      <c r="D17" s="51">
        <v>1</v>
      </c>
      <c r="E17" s="39"/>
      <c r="F17" s="40">
        <f t="shared" si="0"/>
        <v>33</v>
      </c>
      <c r="G17" s="41">
        <f t="shared" si="0"/>
        <v>0</v>
      </c>
      <c r="H17" s="51"/>
      <c r="I17" s="39"/>
      <c r="J17" s="40">
        <f t="shared" si="1"/>
        <v>0</v>
      </c>
      <c r="K17" s="41">
        <f t="shared" si="1"/>
        <v>0</v>
      </c>
      <c r="L17" s="51"/>
      <c r="M17" s="39"/>
      <c r="N17" s="40">
        <f t="shared" si="7"/>
        <v>0</v>
      </c>
      <c r="O17" s="41">
        <f t="shared" si="2"/>
        <v>0</v>
      </c>
      <c r="P17" s="51"/>
      <c r="Q17" s="39"/>
      <c r="R17" s="42">
        <f t="shared" si="3"/>
        <v>0</v>
      </c>
      <c r="S17" s="42">
        <f t="shared" si="3"/>
        <v>0</v>
      </c>
      <c r="T17" s="51"/>
      <c r="U17" s="39"/>
      <c r="V17" s="42">
        <f t="shared" si="4"/>
        <v>0</v>
      </c>
      <c r="W17" s="43">
        <f t="shared" si="4"/>
        <v>0</v>
      </c>
      <c r="X17" s="56">
        <f t="shared" si="8"/>
        <v>1</v>
      </c>
      <c r="Y17" s="52">
        <f t="shared" si="5"/>
        <v>0</v>
      </c>
      <c r="Z17" s="119">
        <f t="shared" si="9"/>
        <v>33</v>
      </c>
      <c r="AA17" s="59">
        <v>30</v>
      </c>
      <c r="AB17" s="53">
        <f t="shared" si="6"/>
        <v>0</v>
      </c>
      <c r="AC17" s="59">
        <v>240</v>
      </c>
      <c r="AD17" s="7"/>
    </row>
    <row r="18" spans="2:30" ht="17.399999999999999">
      <c r="B18" s="49">
        <v>11</v>
      </c>
      <c r="C18" s="50" t="s">
        <v>24</v>
      </c>
      <c r="D18" s="51">
        <v>1</v>
      </c>
      <c r="E18" s="39"/>
      <c r="F18" s="40">
        <f t="shared" si="0"/>
        <v>33</v>
      </c>
      <c r="G18" s="41">
        <f t="shared" si="0"/>
        <v>0</v>
      </c>
      <c r="H18" s="51"/>
      <c r="I18" s="39"/>
      <c r="J18" s="40">
        <f t="shared" si="1"/>
        <v>0</v>
      </c>
      <c r="K18" s="41">
        <f t="shared" si="1"/>
        <v>0</v>
      </c>
      <c r="L18" s="51"/>
      <c r="M18" s="39"/>
      <c r="N18" s="40">
        <f t="shared" si="7"/>
        <v>0</v>
      </c>
      <c r="O18" s="41">
        <f t="shared" si="2"/>
        <v>0</v>
      </c>
      <c r="P18" s="51"/>
      <c r="Q18" s="39"/>
      <c r="R18" s="42">
        <f t="shared" si="3"/>
        <v>0</v>
      </c>
      <c r="S18" s="42">
        <f t="shared" si="3"/>
        <v>0</v>
      </c>
      <c r="T18" s="51"/>
      <c r="U18" s="39"/>
      <c r="V18" s="42">
        <f t="shared" si="4"/>
        <v>0</v>
      </c>
      <c r="W18" s="43">
        <f t="shared" si="4"/>
        <v>0</v>
      </c>
      <c r="X18" s="56">
        <f>SUM(T18/2,P18/2,L18,D18,H18)</f>
        <v>1</v>
      </c>
      <c r="Y18" s="52">
        <f t="shared" si="5"/>
        <v>0</v>
      </c>
      <c r="Z18" s="119">
        <f t="shared" si="9"/>
        <v>33</v>
      </c>
      <c r="AA18" s="59">
        <v>30</v>
      </c>
      <c r="AB18" s="53">
        <f t="shared" si="6"/>
        <v>0</v>
      </c>
      <c r="AC18" s="59">
        <v>240</v>
      </c>
      <c r="AD18" s="7"/>
    </row>
    <row r="19" spans="2:30" ht="17.399999999999999">
      <c r="B19" s="49">
        <v>12</v>
      </c>
      <c r="C19" s="50" t="s">
        <v>25</v>
      </c>
      <c r="D19" s="51">
        <v>2</v>
      </c>
      <c r="E19" s="39"/>
      <c r="F19" s="40">
        <f t="shared" si="0"/>
        <v>66</v>
      </c>
      <c r="G19" s="41">
        <f t="shared" si="0"/>
        <v>0</v>
      </c>
      <c r="H19" s="51">
        <v>2</v>
      </c>
      <c r="I19" s="39">
        <v>2</v>
      </c>
      <c r="J19" s="40">
        <f t="shared" si="1"/>
        <v>66</v>
      </c>
      <c r="K19" s="41">
        <f t="shared" si="1"/>
        <v>66</v>
      </c>
      <c r="L19" s="51">
        <v>3</v>
      </c>
      <c r="M19" s="39">
        <v>2</v>
      </c>
      <c r="N19" s="40">
        <f t="shared" si="7"/>
        <v>90</v>
      </c>
      <c r="O19" s="41">
        <f t="shared" si="2"/>
        <v>66</v>
      </c>
      <c r="P19" s="51">
        <v>2</v>
      </c>
      <c r="Q19" s="39">
        <v>1</v>
      </c>
      <c r="R19" s="42">
        <f t="shared" si="3"/>
        <v>26</v>
      </c>
      <c r="S19" s="42">
        <f t="shared" si="3"/>
        <v>13</v>
      </c>
      <c r="T19" s="51">
        <v>4</v>
      </c>
      <c r="U19" s="39">
        <v>3</v>
      </c>
      <c r="V19" s="42">
        <f t="shared" si="4"/>
        <v>52</v>
      </c>
      <c r="W19" s="43">
        <f t="shared" si="4"/>
        <v>39</v>
      </c>
      <c r="X19" s="56">
        <f t="shared" si="8"/>
        <v>10</v>
      </c>
      <c r="Y19" s="52">
        <f t="shared" si="5"/>
        <v>6</v>
      </c>
      <c r="Z19" s="119">
        <f t="shared" si="9"/>
        <v>300</v>
      </c>
      <c r="AA19" s="59">
        <v>300</v>
      </c>
      <c r="AB19" s="53">
        <f t="shared" si="6"/>
        <v>184</v>
      </c>
      <c r="AC19" s="58">
        <v>180</v>
      </c>
      <c r="AD19" s="7"/>
    </row>
    <row r="20" spans="2:30" ht="17.399999999999999">
      <c r="B20" s="49">
        <v>13</v>
      </c>
      <c r="C20" s="50" t="s">
        <v>26</v>
      </c>
      <c r="D20" s="51">
        <v>1</v>
      </c>
      <c r="E20" s="39"/>
      <c r="F20" s="40">
        <f t="shared" si="0"/>
        <v>33</v>
      </c>
      <c r="G20" s="41">
        <f t="shared" si="0"/>
        <v>0</v>
      </c>
      <c r="H20" s="51"/>
      <c r="I20" s="39"/>
      <c r="J20" s="40">
        <f t="shared" si="1"/>
        <v>0</v>
      </c>
      <c r="K20" s="41">
        <f t="shared" si="1"/>
        <v>0</v>
      </c>
      <c r="L20" s="51"/>
      <c r="M20" s="39"/>
      <c r="N20" s="40">
        <f t="shared" si="7"/>
        <v>0</v>
      </c>
      <c r="O20" s="41">
        <f t="shared" si="2"/>
        <v>0</v>
      </c>
      <c r="P20" s="51"/>
      <c r="Q20" s="39"/>
      <c r="R20" s="42">
        <f t="shared" si="3"/>
        <v>0</v>
      </c>
      <c r="S20" s="42">
        <f t="shared" si="3"/>
        <v>0</v>
      </c>
      <c r="T20" s="51"/>
      <c r="U20" s="39"/>
      <c r="V20" s="42">
        <f t="shared" si="4"/>
        <v>0</v>
      </c>
      <c r="W20" s="43">
        <f t="shared" si="4"/>
        <v>0</v>
      </c>
      <c r="X20" s="56">
        <f t="shared" si="8"/>
        <v>1</v>
      </c>
      <c r="Y20" s="52">
        <f t="shared" si="5"/>
        <v>0</v>
      </c>
      <c r="Z20" s="119">
        <f t="shared" si="9"/>
        <v>33</v>
      </c>
      <c r="AA20" s="59">
        <v>30</v>
      </c>
      <c r="AB20" s="53">
        <f t="shared" si="6"/>
        <v>0</v>
      </c>
      <c r="AC20" s="59">
        <v>180</v>
      </c>
      <c r="AD20" s="7"/>
    </row>
    <row r="21" spans="2:30" ht="17.399999999999999">
      <c r="B21" s="49">
        <v>14</v>
      </c>
      <c r="C21" s="50" t="s">
        <v>27</v>
      </c>
      <c r="D21" s="51">
        <v>3</v>
      </c>
      <c r="E21" s="39"/>
      <c r="F21" s="40">
        <f t="shared" si="0"/>
        <v>99</v>
      </c>
      <c r="G21" s="41">
        <f t="shared" si="0"/>
        <v>0</v>
      </c>
      <c r="H21" s="51">
        <v>3</v>
      </c>
      <c r="I21" s="39"/>
      <c r="J21" s="40">
        <f t="shared" si="1"/>
        <v>99</v>
      </c>
      <c r="K21" s="41">
        <f t="shared" si="1"/>
        <v>0</v>
      </c>
      <c r="L21" s="51">
        <v>3</v>
      </c>
      <c r="M21" s="39"/>
      <c r="N21" s="40">
        <f t="shared" si="7"/>
        <v>90</v>
      </c>
      <c r="O21" s="41">
        <f t="shared" si="2"/>
        <v>0</v>
      </c>
      <c r="P21" s="51">
        <v>3</v>
      </c>
      <c r="Q21" s="39"/>
      <c r="R21" s="42">
        <f t="shared" si="3"/>
        <v>39</v>
      </c>
      <c r="S21" s="42">
        <f t="shared" si="3"/>
        <v>0</v>
      </c>
      <c r="T21" s="51">
        <v>3</v>
      </c>
      <c r="U21" s="39"/>
      <c r="V21" s="42">
        <f t="shared" si="4"/>
        <v>39</v>
      </c>
      <c r="W21" s="43">
        <f t="shared" si="4"/>
        <v>0</v>
      </c>
      <c r="X21" s="56">
        <f t="shared" si="8"/>
        <v>12</v>
      </c>
      <c r="Y21" s="52">
        <f t="shared" si="5"/>
        <v>0</v>
      </c>
      <c r="Z21" s="119">
        <f t="shared" si="9"/>
        <v>366</v>
      </c>
      <c r="AA21" s="59">
        <v>360</v>
      </c>
      <c r="AB21" s="167"/>
      <c r="AC21" s="168"/>
      <c r="AD21" s="7"/>
    </row>
    <row r="22" spans="2:30" ht="17.399999999999999">
      <c r="B22" s="49">
        <v>15</v>
      </c>
      <c r="C22" s="50" t="s">
        <v>28</v>
      </c>
      <c r="D22" s="51">
        <v>1</v>
      </c>
      <c r="E22" s="39"/>
      <c r="F22" s="40">
        <f t="shared" si="0"/>
        <v>33</v>
      </c>
      <c r="G22" s="41">
        <f t="shared" si="0"/>
        <v>0</v>
      </c>
      <c r="H22" s="51"/>
      <c r="I22" s="39"/>
      <c r="J22" s="40">
        <f t="shared" si="1"/>
        <v>0</v>
      </c>
      <c r="K22" s="41">
        <f t="shared" si="1"/>
        <v>0</v>
      </c>
      <c r="L22" s="51"/>
      <c r="M22" s="39"/>
      <c r="N22" s="40">
        <f t="shared" si="7"/>
        <v>0</v>
      </c>
      <c r="O22" s="41">
        <f t="shared" si="2"/>
        <v>0</v>
      </c>
      <c r="P22" s="51"/>
      <c r="Q22" s="39"/>
      <c r="R22" s="42">
        <f t="shared" si="3"/>
        <v>0</v>
      </c>
      <c r="S22" s="42">
        <f t="shared" si="3"/>
        <v>0</v>
      </c>
      <c r="T22" s="51"/>
      <c r="U22" s="39"/>
      <c r="V22" s="42">
        <f t="shared" si="4"/>
        <v>0</v>
      </c>
      <c r="W22" s="43">
        <f t="shared" si="4"/>
        <v>0</v>
      </c>
      <c r="X22" s="56">
        <f t="shared" si="8"/>
        <v>1</v>
      </c>
      <c r="Y22" s="52">
        <f t="shared" si="5"/>
        <v>0</v>
      </c>
      <c r="Z22" s="119">
        <f t="shared" si="9"/>
        <v>33</v>
      </c>
      <c r="AA22" s="59">
        <v>30</v>
      </c>
      <c r="AB22" s="148"/>
      <c r="AC22" s="147"/>
      <c r="AD22" s="7"/>
    </row>
    <row r="23" spans="2:30" ht="18" thickBot="1">
      <c r="B23" s="61">
        <v>16</v>
      </c>
      <c r="C23" s="62" t="s">
        <v>42</v>
      </c>
      <c r="D23" s="63">
        <v>1</v>
      </c>
      <c r="E23" s="64"/>
      <c r="F23" s="40">
        <f t="shared" si="0"/>
        <v>33</v>
      </c>
      <c r="G23" s="65">
        <f t="shared" si="0"/>
        <v>0</v>
      </c>
      <c r="H23" s="63">
        <v>1</v>
      </c>
      <c r="I23" s="64"/>
      <c r="J23" s="40">
        <f t="shared" si="1"/>
        <v>33</v>
      </c>
      <c r="K23" s="65">
        <f t="shared" si="1"/>
        <v>0</v>
      </c>
      <c r="L23" s="63">
        <v>1</v>
      </c>
      <c r="M23" s="64"/>
      <c r="N23" s="40">
        <f t="shared" si="7"/>
        <v>30</v>
      </c>
      <c r="O23" s="65">
        <f t="shared" si="2"/>
        <v>0</v>
      </c>
      <c r="P23" s="63">
        <v>1</v>
      </c>
      <c r="Q23" s="64"/>
      <c r="R23" s="42">
        <f t="shared" si="3"/>
        <v>13</v>
      </c>
      <c r="S23" s="42">
        <f t="shared" si="3"/>
        <v>0</v>
      </c>
      <c r="T23" s="63">
        <v>1</v>
      </c>
      <c r="U23" s="64"/>
      <c r="V23" s="42">
        <f t="shared" si="4"/>
        <v>13</v>
      </c>
      <c r="W23" s="43">
        <f t="shared" si="4"/>
        <v>0</v>
      </c>
      <c r="X23" s="66">
        <f t="shared" si="8"/>
        <v>4</v>
      </c>
      <c r="Y23" s="52">
        <f t="shared" si="5"/>
        <v>0</v>
      </c>
      <c r="Z23" s="119">
        <f t="shared" si="9"/>
        <v>122</v>
      </c>
      <c r="AA23" s="58">
        <v>120</v>
      </c>
      <c r="AB23" s="169"/>
      <c r="AC23" s="170"/>
      <c r="AD23" s="7"/>
    </row>
    <row r="24" spans="2:30" ht="28.8" thickTop="1" thickBot="1">
      <c r="B24" s="67">
        <v>17</v>
      </c>
      <c r="C24" s="68" t="s">
        <v>43</v>
      </c>
      <c r="D24" s="69"/>
      <c r="E24" s="70"/>
      <c r="F24" s="71">
        <f t="shared" ref="F24:G34" si="10">D24*33</f>
        <v>0</v>
      </c>
      <c r="G24" s="72">
        <f t="shared" si="10"/>
        <v>0</v>
      </c>
      <c r="H24" s="69">
        <v>3</v>
      </c>
      <c r="I24" s="70"/>
      <c r="J24" s="71">
        <f t="shared" ref="J24:K34" si="11">H24*33</f>
        <v>99</v>
      </c>
      <c r="K24" s="72">
        <f>I24*33</f>
        <v>0</v>
      </c>
      <c r="L24" s="69"/>
      <c r="M24" s="70"/>
      <c r="N24" s="71">
        <f t="shared" ref="N24:O34" si="12">L24*33</f>
        <v>0</v>
      </c>
      <c r="O24" s="72">
        <f t="shared" si="12"/>
        <v>0</v>
      </c>
      <c r="P24" s="69"/>
      <c r="Q24" s="70"/>
      <c r="R24" s="42">
        <f t="shared" si="3"/>
        <v>0</v>
      </c>
      <c r="S24" s="71">
        <f>Q24*13</f>
        <v>0</v>
      </c>
      <c r="T24" s="69"/>
      <c r="U24" s="70"/>
      <c r="V24" s="42">
        <f t="shared" si="4"/>
        <v>0</v>
      </c>
      <c r="W24" s="43">
        <f t="shared" si="4"/>
        <v>0</v>
      </c>
      <c r="X24" s="44">
        <f t="shared" si="8"/>
        <v>3</v>
      </c>
      <c r="Y24" s="71"/>
      <c r="Z24" s="73">
        <f t="shared" si="9"/>
        <v>99</v>
      </c>
      <c r="AA24" s="141" t="s">
        <v>56</v>
      </c>
      <c r="AB24" s="144"/>
      <c r="AC24" s="145"/>
      <c r="AD24" s="7"/>
    </row>
    <row r="25" spans="2:30" ht="18" thickBot="1">
      <c r="B25" s="74">
        <v>18</v>
      </c>
      <c r="C25" s="37" t="s">
        <v>44</v>
      </c>
      <c r="D25" s="38"/>
      <c r="E25" s="39"/>
      <c r="F25" s="40">
        <f t="shared" si="10"/>
        <v>0</v>
      </c>
      <c r="G25" s="41">
        <f t="shared" si="10"/>
        <v>0</v>
      </c>
      <c r="H25" s="38"/>
      <c r="I25" s="39"/>
      <c r="J25" s="40">
        <f t="shared" si="11"/>
        <v>0</v>
      </c>
      <c r="K25" s="41">
        <f t="shared" si="11"/>
        <v>0</v>
      </c>
      <c r="L25" s="38">
        <v>1</v>
      </c>
      <c r="M25" s="39"/>
      <c r="N25" s="40">
        <f t="shared" si="12"/>
        <v>33</v>
      </c>
      <c r="O25" s="41">
        <f t="shared" si="12"/>
        <v>0</v>
      </c>
      <c r="P25" s="38">
        <v>2</v>
      </c>
      <c r="Q25" s="39"/>
      <c r="R25" s="42">
        <f t="shared" si="3"/>
        <v>26</v>
      </c>
      <c r="S25" s="71">
        <f t="shared" si="3"/>
        <v>0</v>
      </c>
      <c r="T25" s="38"/>
      <c r="U25" s="39"/>
      <c r="V25" s="42">
        <f t="shared" si="4"/>
        <v>0</v>
      </c>
      <c r="W25" s="43">
        <f t="shared" si="4"/>
        <v>0</v>
      </c>
      <c r="X25" s="75">
        <f t="shared" si="8"/>
        <v>2</v>
      </c>
      <c r="Y25" s="40"/>
      <c r="Z25" s="76">
        <f t="shared" si="9"/>
        <v>59</v>
      </c>
      <c r="AA25" s="142"/>
      <c r="AB25" s="146"/>
      <c r="AC25" s="147"/>
      <c r="AD25" s="7"/>
    </row>
    <row r="26" spans="2:30" ht="28.2" thickBot="1">
      <c r="B26" s="74">
        <v>19</v>
      </c>
      <c r="C26" s="37" t="s">
        <v>45</v>
      </c>
      <c r="D26" s="38">
        <v>1</v>
      </c>
      <c r="E26" s="39"/>
      <c r="F26" s="40">
        <f t="shared" si="10"/>
        <v>33</v>
      </c>
      <c r="G26" s="41">
        <f t="shared" si="10"/>
        <v>0</v>
      </c>
      <c r="H26" s="38">
        <v>1</v>
      </c>
      <c r="I26" s="39"/>
      <c r="J26" s="40">
        <f t="shared" si="11"/>
        <v>33</v>
      </c>
      <c r="K26" s="41">
        <f t="shared" si="11"/>
        <v>0</v>
      </c>
      <c r="L26" s="38"/>
      <c r="M26" s="39"/>
      <c r="N26" s="40">
        <f t="shared" si="12"/>
        <v>0</v>
      </c>
      <c r="O26" s="41">
        <f t="shared" si="12"/>
        <v>0</v>
      </c>
      <c r="P26" s="38"/>
      <c r="Q26" s="39"/>
      <c r="R26" s="42">
        <f t="shared" si="3"/>
        <v>0</v>
      </c>
      <c r="S26" s="71">
        <f t="shared" si="3"/>
        <v>0</v>
      </c>
      <c r="T26" s="38"/>
      <c r="U26" s="39"/>
      <c r="V26" s="42">
        <f t="shared" si="4"/>
        <v>0</v>
      </c>
      <c r="W26" s="43">
        <f t="shared" si="4"/>
        <v>0</v>
      </c>
      <c r="X26" s="75">
        <f t="shared" si="8"/>
        <v>2</v>
      </c>
      <c r="Y26" s="40"/>
      <c r="Z26" s="76">
        <f t="shared" si="9"/>
        <v>66</v>
      </c>
      <c r="AA26" s="142"/>
      <c r="AB26" s="146"/>
      <c r="AC26" s="147"/>
      <c r="AD26" s="7"/>
    </row>
    <row r="27" spans="2:30" ht="18" thickBot="1">
      <c r="B27" s="74">
        <v>20</v>
      </c>
      <c r="C27" s="37" t="s">
        <v>46</v>
      </c>
      <c r="D27" s="38">
        <v>3</v>
      </c>
      <c r="E27" s="39"/>
      <c r="F27" s="40">
        <f t="shared" si="10"/>
        <v>99</v>
      </c>
      <c r="G27" s="41">
        <f t="shared" si="10"/>
        <v>0</v>
      </c>
      <c r="H27" s="38">
        <v>2</v>
      </c>
      <c r="I27" s="39"/>
      <c r="J27" s="40">
        <f t="shared" si="11"/>
        <v>66</v>
      </c>
      <c r="K27" s="41">
        <f t="shared" si="11"/>
        <v>0</v>
      </c>
      <c r="L27" s="38"/>
      <c r="M27" s="39"/>
      <c r="N27" s="40">
        <f t="shared" si="12"/>
        <v>0</v>
      </c>
      <c r="O27" s="41">
        <f t="shared" si="12"/>
        <v>0</v>
      </c>
      <c r="P27" s="38"/>
      <c r="Q27" s="39"/>
      <c r="R27" s="42">
        <f t="shared" si="3"/>
        <v>0</v>
      </c>
      <c r="S27" s="71">
        <f t="shared" si="3"/>
        <v>0</v>
      </c>
      <c r="T27" s="38"/>
      <c r="U27" s="39"/>
      <c r="V27" s="42">
        <f t="shared" si="4"/>
        <v>0</v>
      </c>
      <c r="W27" s="43">
        <f t="shared" si="4"/>
        <v>0</v>
      </c>
      <c r="X27" s="75">
        <f t="shared" si="8"/>
        <v>5</v>
      </c>
      <c r="Y27" s="40"/>
      <c r="Z27" s="76">
        <f t="shared" si="9"/>
        <v>165</v>
      </c>
      <c r="AA27" s="142"/>
      <c r="AB27" s="146"/>
      <c r="AC27" s="147"/>
      <c r="AD27" s="7"/>
    </row>
    <row r="28" spans="2:30" ht="18" thickBot="1">
      <c r="B28" s="74">
        <v>21</v>
      </c>
      <c r="C28" s="37" t="s">
        <v>47</v>
      </c>
      <c r="D28" s="38"/>
      <c r="E28" s="39"/>
      <c r="F28" s="40">
        <f t="shared" si="10"/>
        <v>0</v>
      </c>
      <c r="G28" s="41">
        <f t="shared" si="10"/>
        <v>0</v>
      </c>
      <c r="H28" s="38">
        <v>2</v>
      </c>
      <c r="I28" s="39"/>
      <c r="J28" s="40">
        <f t="shared" si="11"/>
        <v>66</v>
      </c>
      <c r="K28" s="41">
        <f t="shared" si="11"/>
        <v>0</v>
      </c>
      <c r="L28" s="38">
        <v>2</v>
      </c>
      <c r="M28" s="39"/>
      <c r="N28" s="40">
        <f t="shared" si="12"/>
        <v>66</v>
      </c>
      <c r="O28" s="41">
        <f t="shared" si="12"/>
        <v>0</v>
      </c>
      <c r="P28" s="38"/>
      <c r="Q28" s="39"/>
      <c r="R28" s="42">
        <f t="shared" si="3"/>
        <v>0</v>
      </c>
      <c r="S28" s="71">
        <f t="shared" si="3"/>
        <v>0</v>
      </c>
      <c r="T28" s="38"/>
      <c r="U28" s="39"/>
      <c r="V28" s="42">
        <f t="shared" si="4"/>
        <v>0</v>
      </c>
      <c r="W28" s="43">
        <f t="shared" si="4"/>
        <v>0</v>
      </c>
      <c r="X28" s="75">
        <f t="shared" si="8"/>
        <v>4</v>
      </c>
      <c r="Y28" s="40"/>
      <c r="Z28" s="76">
        <f t="shared" si="9"/>
        <v>132</v>
      </c>
      <c r="AA28" s="142"/>
      <c r="AB28" s="146"/>
      <c r="AC28" s="147"/>
      <c r="AD28" s="7"/>
    </row>
    <row r="29" spans="2:30" ht="18" thickBot="1">
      <c r="B29" s="74">
        <v>22</v>
      </c>
      <c r="C29" s="37" t="s">
        <v>48</v>
      </c>
      <c r="D29" s="38"/>
      <c r="E29" s="39"/>
      <c r="F29" s="40">
        <f t="shared" si="10"/>
        <v>0</v>
      </c>
      <c r="G29" s="41">
        <f t="shared" si="10"/>
        <v>0</v>
      </c>
      <c r="H29" s="38">
        <v>3</v>
      </c>
      <c r="I29" s="39"/>
      <c r="J29" s="40">
        <f t="shared" si="11"/>
        <v>99</v>
      </c>
      <c r="K29" s="41">
        <f t="shared" si="11"/>
        <v>0</v>
      </c>
      <c r="L29" s="38">
        <v>2</v>
      </c>
      <c r="M29" s="39"/>
      <c r="N29" s="40">
        <f t="shared" si="12"/>
        <v>66</v>
      </c>
      <c r="O29" s="41">
        <f t="shared" si="12"/>
        <v>0</v>
      </c>
      <c r="P29" s="38"/>
      <c r="Q29" s="39"/>
      <c r="R29" s="42">
        <f t="shared" si="3"/>
        <v>0</v>
      </c>
      <c r="S29" s="71">
        <f t="shared" si="3"/>
        <v>0</v>
      </c>
      <c r="T29" s="38"/>
      <c r="U29" s="39"/>
      <c r="V29" s="42">
        <f t="shared" si="4"/>
        <v>0</v>
      </c>
      <c r="W29" s="43">
        <f t="shared" si="4"/>
        <v>0</v>
      </c>
      <c r="X29" s="75">
        <f t="shared" si="8"/>
        <v>5</v>
      </c>
      <c r="Y29" s="40"/>
      <c r="Z29" s="76">
        <f t="shared" si="9"/>
        <v>165</v>
      </c>
      <c r="AA29" s="142"/>
      <c r="AB29" s="146"/>
      <c r="AC29" s="147"/>
      <c r="AD29" s="7"/>
    </row>
    <row r="30" spans="2:30" ht="28.2" thickBot="1">
      <c r="B30" s="77">
        <v>23</v>
      </c>
      <c r="C30" s="78" t="s">
        <v>49</v>
      </c>
      <c r="D30" s="79"/>
      <c r="E30" s="80"/>
      <c r="F30" s="81">
        <f t="shared" si="10"/>
        <v>0</v>
      </c>
      <c r="G30" s="82">
        <f t="shared" si="10"/>
        <v>0</v>
      </c>
      <c r="H30" s="79"/>
      <c r="I30" s="80"/>
      <c r="J30" s="81">
        <f t="shared" si="11"/>
        <v>0</v>
      </c>
      <c r="K30" s="82">
        <f t="shared" si="11"/>
        <v>0</v>
      </c>
      <c r="L30" s="79">
        <v>2</v>
      </c>
      <c r="M30" s="80"/>
      <c r="N30" s="81">
        <f t="shared" si="12"/>
        <v>66</v>
      </c>
      <c r="O30" s="82">
        <f t="shared" si="12"/>
        <v>0</v>
      </c>
      <c r="P30" s="79">
        <v>4</v>
      </c>
      <c r="Q30" s="80"/>
      <c r="R30" s="42">
        <f t="shared" si="3"/>
        <v>52</v>
      </c>
      <c r="S30" s="71">
        <f t="shared" si="3"/>
        <v>0</v>
      </c>
      <c r="T30" s="79"/>
      <c r="U30" s="80"/>
      <c r="V30" s="42">
        <f t="shared" si="4"/>
        <v>0</v>
      </c>
      <c r="W30" s="43">
        <f t="shared" si="4"/>
        <v>0</v>
      </c>
      <c r="X30" s="83">
        <f t="shared" si="8"/>
        <v>4</v>
      </c>
      <c r="Y30" s="84"/>
      <c r="Z30" s="85">
        <f t="shared" si="9"/>
        <v>118</v>
      </c>
      <c r="AA30" s="143"/>
      <c r="AB30" s="146"/>
      <c r="AC30" s="147"/>
      <c r="AD30" s="7"/>
    </row>
    <row r="31" spans="2:30" ht="18" thickBot="1">
      <c r="B31" s="86">
        <v>24</v>
      </c>
      <c r="C31" s="37" t="s">
        <v>50</v>
      </c>
      <c r="D31" s="38">
        <v>6</v>
      </c>
      <c r="E31" s="39"/>
      <c r="F31" s="42">
        <f t="shared" si="10"/>
        <v>198</v>
      </c>
      <c r="G31" s="43"/>
      <c r="H31" s="38"/>
      <c r="I31" s="39"/>
      <c r="J31" s="42">
        <f t="shared" si="11"/>
        <v>0</v>
      </c>
      <c r="K31" s="43">
        <f t="shared" si="11"/>
        <v>0</v>
      </c>
      <c r="L31" s="38"/>
      <c r="M31" s="39"/>
      <c r="N31" s="42">
        <f t="shared" si="12"/>
        <v>0</v>
      </c>
      <c r="O31" s="43">
        <f t="shared" si="12"/>
        <v>0</v>
      </c>
      <c r="P31" s="38"/>
      <c r="Q31" s="39"/>
      <c r="R31" s="42">
        <f t="shared" si="3"/>
        <v>0</v>
      </c>
      <c r="S31" s="71">
        <f t="shared" si="3"/>
        <v>0</v>
      </c>
      <c r="T31" s="38"/>
      <c r="U31" s="39"/>
      <c r="V31" s="42">
        <f t="shared" si="4"/>
        <v>0</v>
      </c>
      <c r="W31" s="43">
        <f t="shared" si="4"/>
        <v>0</v>
      </c>
      <c r="X31" s="56">
        <f t="shared" si="8"/>
        <v>6</v>
      </c>
      <c r="Y31" s="87"/>
      <c r="Z31" s="88">
        <f t="shared" si="9"/>
        <v>198</v>
      </c>
      <c r="AA31" s="151" t="s">
        <v>57</v>
      </c>
      <c r="AB31" s="148"/>
      <c r="AC31" s="147"/>
      <c r="AD31" s="7"/>
    </row>
    <row r="32" spans="2:30" ht="18" thickBot="1">
      <c r="B32" s="89">
        <v>25</v>
      </c>
      <c r="C32" s="37" t="s">
        <v>51</v>
      </c>
      <c r="D32" s="38"/>
      <c r="E32" s="39"/>
      <c r="F32" s="40">
        <f t="shared" si="10"/>
        <v>0</v>
      </c>
      <c r="G32" s="41"/>
      <c r="H32" s="38">
        <v>3</v>
      </c>
      <c r="I32" s="39"/>
      <c r="J32" s="40">
        <f t="shared" si="11"/>
        <v>99</v>
      </c>
      <c r="K32" s="41">
        <f t="shared" si="11"/>
        <v>0</v>
      </c>
      <c r="L32" s="38">
        <v>4</v>
      </c>
      <c r="M32" s="39"/>
      <c r="N32" s="40">
        <f t="shared" si="12"/>
        <v>132</v>
      </c>
      <c r="O32" s="41">
        <f t="shared" si="12"/>
        <v>0</v>
      </c>
      <c r="P32" s="38">
        <v>5</v>
      </c>
      <c r="Q32" s="39"/>
      <c r="R32" s="42">
        <f t="shared" si="3"/>
        <v>65</v>
      </c>
      <c r="S32" s="71">
        <f t="shared" si="3"/>
        <v>0</v>
      </c>
      <c r="T32" s="38"/>
      <c r="U32" s="39"/>
      <c r="V32" s="42">
        <f t="shared" si="4"/>
        <v>0</v>
      </c>
      <c r="W32" s="43">
        <f t="shared" si="4"/>
        <v>0</v>
      </c>
      <c r="X32" s="56">
        <f t="shared" si="8"/>
        <v>9.5</v>
      </c>
      <c r="Y32" s="87"/>
      <c r="Z32" s="76">
        <f t="shared" si="9"/>
        <v>296</v>
      </c>
      <c r="AA32" s="152"/>
      <c r="AB32" s="148"/>
      <c r="AC32" s="147"/>
      <c r="AD32" s="7"/>
    </row>
    <row r="33" spans="2:30" ht="18" thickBot="1">
      <c r="B33" s="89">
        <v>26</v>
      </c>
      <c r="C33" s="50" t="s">
        <v>52</v>
      </c>
      <c r="D33" s="51"/>
      <c r="E33" s="90"/>
      <c r="F33" s="40">
        <f t="shared" si="10"/>
        <v>0</v>
      </c>
      <c r="G33" s="41">
        <f t="shared" si="10"/>
        <v>0</v>
      </c>
      <c r="H33" s="51">
        <v>3</v>
      </c>
      <c r="I33" s="90"/>
      <c r="J33" s="40">
        <f t="shared" si="11"/>
        <v>99</v>
      </c>
      <c r="K33" s="41">
        <f t="shared" si="11"/>
        <v>0</v>
      </c>
      <c r="L33" s="51">
        <v>4</v>
      </c>
      <c r="M33" s="90"/>
      <c r="N33" s="40">
        <f t="shared" si="12"/>
        <v>132</v>
      </c>
      <c r="O33" s="41">
        <f t="shared" si="12"/>
        <v>0</v>
      </c>
      <c r="P33" s="51">
        <v>5</v>
      </c>
      <c r="Q33" s="90"/>
      <c r="R33" s="42">
        <f t="shared" si="3"/>
        <v>65</v>
      </c>
      <c r="S33" s="71">
        <f t="shared" si="3"/>
        <v>0</v>
      </c>
      <c r="T33" s="51"/>
      <c r="U33" s="90"/>
      <c r="V33" s="42">
        <f t="shared" si="4"/>
        <v>0</v>
      </c>
      <c r="W33" s="43">
        <f t="shared" si="4"/>
        <v>0</v>
      </c>
      <c r="X33" s="56">
        <f t="shared" si="8"/>
        <v>9.5</v>
      </c>
      <c r="Y33" s="52"/>
      <c r="Z33" s="91">
        <f t="shared" si="9"/>
        <v>296</v>
      </c>
      <c r="AA33" s="153"/>
      <c r="AB33" s="149"/>
      <c r="AC33" s="150"/>
      <c r="AD33" s="7"/>
    </row>
    <row r="34" spans="2:30" ht="18" thickBot="1">
      <c r="B34" s="8">
        <v>27</v>
      </c>
      <c r="C34" s="92" t="s">
        <v>29</v>
      </c>
      <c r="D34" s="93"/>
      <c r="E34" s="94"/>
      <c r="F34" s="40">
        <f>D34*33</f>
        <v>0</v>
      </c>
      <c r="G34" s="41">
        <f t="shared" si="10"/>
        <v>0</v>
      </c>
      <c r="H34" s="93"/>
      <c r="I34" s="94">
        <v>1</v>
      </c>
      <c r="J34" s="40">
        <f t="shared" si="11"/>
        <v>0</v>
      </c>
      <c r="K34" s="41">
        <v>34</v>
      </c>
      <c r="L34" s="93"/>
      <c r="M34" s="94">
        <v>1</v>
      </c>
      <c r="N34" s="40">
        <f t="shared" si="12"/>
        <v>0</v>
      </c>
      <c r="O34" s="41">
        <v>31</v>
      </c>
      <c r="P34" s="93"/>
      <c r="Q34" s="94">
        <v>1</v>
      </c>
      <c r="R34" s="42">
        <f t="shared" si="3"/>
        <v>0</v>
      </c>
      <c r="S34" s="71">
        <v>15</v>
      </c>
      <c r="T34" s="93"/>
      <c r="U34" s="94">
        <v>3</v>
      </c>
      <c r="V34" s="42">
        <f t="shared" si="4"/>
        <v>0</v>
      </c>
      <c r="W34" s="43">
        <v>40</v>
      </c>
      <c r="X34" s="83"/>
      <c r="Y34" s="95">
        <f t="shared" si="5"/>
        <v>4</v>
      </c>
      <c r="Z34" s="154"/>
      <c r="AA34" s="155"/>
      <c r="AB34" s="96">
        <f t="shared" si="6"/>
        <v>120</v>
      </c>
      <c r="AC34" s="97">
        <v>120</v>
      </c>
      <c r="AD34" s="7"/>
    </row>
    <row r="35" spans="2:30" ht="16.8" thickTop="1" thickBot="1">
      <c r="B35" s="98"/>
      <c r="C35" s="99" t="s">
        <v>30</v>
      </c>
      <c r="D35" s="122">
        <f>SUM(D8:D34)</f>
        <v>33</v>
      </c>
      <c r="E35" s="123">
        <f>SUM(E8:E34)</f>
        <v>0</v>
      </c>
      <c r="F35" s="102"/>
      <c r="G35" s="103"/>
      <c r="H35" s="122">
        <f>SUM(H8:H34)</f>
        <v>29</v>
      </c>
      <c r="I35" s="123">
        <f>SUM(I8:I34)</f>
        <v>6</v>
      </c>
      <c r="J35" s="102"/>
      <c r="K35" s="103"/>
      <c r="L35" s="122">
        <f>SUM(L8:L34)</f>
        <v>29</v>
      </c>
      <c r="M35" s="123">
        <f>SUM(M8:M34)</f>
        <v>5</v>
      </c>
      <c r="N35" s="102"/>
      <c r="O35" s="103"/>
      <c r="P35" s="122">
        <f>SUM(P8:P34)</f>
        <v>27</v>
      </c>
      <c r="Q35" s="123">
        <f>SUM(Q8:Q34)</f>
        <v>4</v>
      </c>
      <c r="R35" s="102"/>
      <c r="S35" s="103"/>
      <c r="T35" s="122">
        <f>SUM(T8:T34)</f>
        <v>21</v>
      </c>
      <c r="U35" s="123">
        <f>SUM(U8:U34)</f>
        <v>10</v>
      </c>
      <c r="V35" s="102"/>
      <c r="W35" s="103"/>
      <c r="X35" s="118">
        <f>SUM(X8:X34)</f>
        <v>115</v>
      </c>
      <c r="Y35" s="3">
        <f>SUM(Y8:Y34)</f>
        <v>18</v>
      </c>
      <c r="Z35" s="156"/>
      <c r="AA35" s="157"/>
      <c r="AB35" s="161">
        <f>SUM(AB8:AB10,AB12:AB13,AB15:AB20,AB34:AB34)</f>
        <v>547</v>
      </c>
      <c r="AC35" s="164">
        <v>540</v>
      </c>
      <c r="AD35" s="7"/>
    </row>
    <row r="36" spans="2:30" ht="16.8" thickTop="1" thickBot="1">
      <c r="B36" s="49"/>
      <c r="C36" s="14" t="s">
        <v>31</v>
      </c>
      <c r="D36" s="135">
        <f>SUM(D35:E35)</f>
        <v>33</v>
      </c>
      <c r="E36" s="136"/>
      <c r="F36" s="105"/>
      <c r="G36" s="103"/>
      <c r="H36" s="135">
        <f>SUM(H35:I35)</f>
        <v>35</v>
      </c>
      <c r="I36" s="136"/>
      <c r="J36" s="105"/>
      <c r="K36" s="103"/>
      <c r="L36" s="135">
        <f>SUM(L35:M35)</f>
        <v>34</v>
      </c>
      <c r="M36" s="136"/>
      <c r="N36" s="105"/>
      <c r="O36" s="103"/>
      <c r="P36" s="135">
        <f>SUM(P35:Q35)</f>
        <v>31</v>
      </c>
      <c r="Q36" s="136"/>
      <c r="R36" s="105"/>
      <c r="S36" s="103"/>
      <c r="T36" s="135">
        <f>SUM(T35:U35)</f>
        <v>31</v>
      </c>
      <c r="U36" s="136"/>
      <c r="V36" s="105"/>
      <c r="W36" s="103"/>
      <c r="X36" s="135">
        <f>SUM(X35:Y35)</f>
        <v>133</v>
      </c>
      <c r="Y36" s="140"/>
      <c r="Z36" s="158"/>
      <c r="AA36" s="157"/>
      <c r="AB36" s="162"/>
      <c r="AC36" s="165"/>
      <c r="AD36" s="7"/>
    </row>
    <row r="37" spans="2:30" ht="16.8" thickTop="1" thickBot="1">
      <c r="B37" s="106"/>
      <c r="C37" s="107" t="s">
        <v>32</v>
      </c>
      <c r="D37" s="135">
        <v>33</v>
      </c>
      <c r="E37" s="136"/>
      <c r="F37" s="108"/>
      <c r="G37" s="65"/>
      <c r="H37" s="135">
        <v>35</v>
      </c>
      <c r="I37" s="136"/>
      <c r="J37" s="40"/>
      <c r="K37" s="41"/>
      <c r="L37" s="135">
        <v>34</v>
      </c>
      <c r="M37" s="136"/>
      <c r="N37" s="40"/>
      <c r="O37" s="41"/>
      <c r="P37" s="135">
        <v>31</v>
      </c>
      <c r="Q37" s="136"/>
      <c r="R37" s="40"/>
      <c r="S37" s="41"/>
      <c r="T37" s="135">
        <v>31</v>
      </c>
      <c r="U37" s="136"/>
      <c r="V37" s="40"/>
      <c r="W37" s="41"/>
      <c r="X37" s="135">
        <f>SUM(D37,H37,L37,P37)</f>
        <v>133</v>
      </c>
      <c r="Y37" s="136"/>
      <c r="Z37" s="159"/>
      <c r="AA37" s="160"/>
      <c r="AB37" s="163"/>
      <c r="AC37" s="166"/>
      <c r="AD37" s="7"/>
    </row>
    <row r="38" spans="2:30" ht="15.6" thickTop="1" thickBot="1">
      <c r="B38" s="131" t="s">
        <v>36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3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10"/>
      <c r="AA38" s="109"/>
      <c r="AB38" s="109"/>
      <c r="AC38" s="109"/>
      <c r="AD38" s="111"/>
    </row>
    <row r="39" spans="2:30" s="128" customFormat="1" ht="20.399999999999999" customHeight="1" thickTop="1">
      <c r="B39" s="137" t="s">
        <v>64</v>
      </c>
      <c r="C39" s="138"/>
      <c r="D39" s="139" t="s">
        <v>65</v>
      </c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29"/>
      <c r="U39" s="129"/>
      <c r="V39" s="129"/>
      <c r="W39" s="129"/>
      <c r="X39" s="130"/>
    </row>
    <row r="40" spans="2:30" ht="18">
      <c r="C40" s="112" t="s">
        <v>37</v>
      </c>
      <c r="D40" s="126">
        <v>2</v>
      </c>
      <c r="E40" s="127"/>
      <c r="F40" s="127"/>
      <c r="G40" s="127"/>
      <c r="H40" s="126">
        <v>2</v>
      </c>
      <c r="I40" s="127"/>
      <c r="J40" s="127"/>
      <c r="K40" s="127"/>
      <c r="L40" s="126">
        <v>2</v>
      </c>
      <c r="M40" s="127"/>
      <c r="N40" s="127"/>
      <c r="O40" s="127"/>
      <c r="P40" s="126">
        <v>2</v>
      </c>
      <c r="Q40" s="127"/>
      <c r="R40" s="127"/>
      <c r="S40" s="127"/>
      <c r="T40" s="126">
        <v>2</v>
      </c>
      <c r="X40" s="115">
        <f t="shared" ref="X40" si="13">SUM(T40/2,P40/2,L40,D40,H40)</f>
        <v>8</v>
      </c>
    </row>
    <row r="41" spans="2:30" ht="4.5" customHeight="1"/>
    <row r="42" spans="2:30">
      <c r="D42" s="134" t="s">
        <v>40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</row>
    <row r="43" spans="2:30">
      <c r="D43" s="134" t="s">
        <v>41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</row>
    <row r="44" spans="2:30">
      <c r="D44" s="134" t="s">
        <v>39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</row>
    <row r="46" spans="2:30">
      <c r="D46" s="124" t="s">
        <v>38</v>
      </c>
    </row>
    <row r="47" spans="2:30">
      <c r="D47" t="s">
        <v>62</v>
      </c>
    </row>
  </sheetData>
  <mergeCells count="44">
    <mergeCell ref="C2:AC2"/>
    <mergeCell ref="D3:G3"/>
    <mergeCell ref="H3:K3"/>
    <mergeCell ref="L3:O3"/>
    <mergeCell ref="P3:S3"/>
    <mergeCell ref="T3:W3"/>
    <mergeCell ref="X3:AC3"/>
    <mergeCell ref="AB21:AC23"/>
    <mergeCell ref="D4:G4"/>
    <mergeCell ref="H4:K4"/>
    <mergeCell ref="L4:O4"/>
    <mergeCell ref="P4:W4"/>
    <mergeCell ref="AA5:AA6"/>
    <mergeCell ref="AC5:AC6"/>
    <mergeCell ref="X9:X10"/>
    <mergeCell ref="Z9:Z10"/>
    <mergeCell ref="AA9:AA10"/>
    <mergeCell ref="AB11:AC11"/>
    <mergeCell ref="AB14:AC14"/>
    <mergeCell ref="AA24:AA30"/>
    <mergeCell ref="AB24:AC33"/>
    <mergeCell ref="AA31:AA33"/>
    <mergeCell ref="Z34:AA34"/>
    <mergeCell ref="Z35:AA37"/>
    <mergeCell ref="AB35:AB37"/>
    <mergeCell ref="AC35:AC37"/>
    <mergeCell ref="X37:Y37"/>
    <mergeCell ref="D36:E36"/>
    <mergeCell ref="H36:I36"/>
    <mergeCell ref="L36:M36"/>
    <mergeCell ref="P36:Q36"/>
    <mergeCell ref="T36:U36"/>
    <mergeCell ref="X36:Y36"/>
    <mergeCell ref="B38:L38"/>
    <mergeCell ref="D42:U42"/>
    <mergeCell ref="D43:U43"/>
    <mergeCell ref="D44:U44"/>
    <mergeCell ref="D37:E37"/>
    <mergeCell ref="H37:I37"/>
    <mergeCell ref="L37:M37"/>
    <mergeCell ref="P37:Q37"/>
    <mergeCell ref="T37:U37"/>
    <mergeCell ref="B39:C39"/>
    <mergeCell ref="D39:S39"/>
  </mergeCells>
  <pageMargins left="1.25" right="0.59055118110236227" top="0.37" bottom="0.27559055118110237" header="0.23622047244094491" footer="0.19685039370078741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47"/>
  <sheetViews>
    <sheetView topLeftCell="A25" workbookViewId="0">
      <selection activeCell="A39" sqref="A39:XFD39"/>
    </sheetView>
  </sheetViews>
  <sheetFormatPr defaultColWidth="9.109375" defaultRowHeight="14.4"/>
  <cols>
    <col min="1" max="1" width="2.5546875" style="1" customWidth="1"/>
    <col min="2" max="2" width="3.33203125" style="1" bestFit="1" customWidth="1"/>
    <col min="3" max="3" width="33.33203125" style="1" customWidth="1"/>
    <col min="4" max="4" width="3.88671875" style="1" bestFit="1" customWidth="1"/>
    <col min="5" max="5" width="3.44140625" style="1" bestFit="1" customWidth="1"/>
    <col min="6" max="6" width="5.109375" style="1" bestFit="1" customWidth="1"/>
    <col min="7" max="7" width="4.44140625" style="1" bestFit="1" customWidth="1"/>
    <col min="8" max="8" width="3.88671875" style="1" bestFit="1" customWidth="1"/>
    <col min="9" max="9" width="3.44140625" style="1" bestFit="1" customWidth="1"/>
    <col min="10" max="10" width="5.109375" style="1" bestFit="1" customWidth="1"/>
    <col min="11" max="11" width="4.44140625" style="1" bestFit="1" customWidth="1"/>
    <col min="12" max="12" width="3.88671875" style="1" bestFit="1" customWidth="1"/>
    <col min="13" max="13" width="3.44140625" style="1" bestFit="1" customWidth="1"/>
    <col min="14" max="14" width="5.109375" style="1" bestFit="1" customWidth="1"/>
    <col min="15" max="15" width="4.44140625" style="1" bestFit="1" customWidth="1"/>
    <col min="16" max="16" width="3.88671875" style="1" bestFit="1" customWidth="1"/>
    <col min="17" max="17" width="3.44140625" style="1" bestFit="1" customWidth="1"/>
    <col min="18" max="18" width="4.88671875" style="1" bestFit="1" customWidth="1"/>
    <col min="19" max="19" width="4.44140625" style="1" bestFit="1" customWidth="1"/>
    <col min="20" max="21" width="3.88671875" style="1" bestFit="1" customWidth="1"/>
    <col min="22" max="22" width="5.109375" style="1" bestFit="1" customWidth="1"/>
    <col min="23" max="23" width="4.44140625" style="1" bestFit="1" customWidth="1"/>
    <col min="24" max="24" width="10.6640625" style="1" bestFit="1" customWidth="1"/>
    <col min="25" max="25" width="11.5546875" style="1" bestFit="1" customWidth="1"/>
    <col min="26" max="26" width="5.109375" style="1" bestFit="1" customWidth="1"/>
    <col min="27" max="27" width="6.44140625" style="1" customWidth="1"/>
    <col min="28" max="29" width="5.109375" style="1" bestFit="1" customWidth="1"/>
    <col min="30" max="16384" width="9.109375" style="1"/>
  </cols>
  <sheetData>
    <row r="1" spans="2:30" ht="16.2" thickBot="1">
      <c r="C1" s="2" t="s">
        <v>53</v>
      </c>
    </row>
    <row r="2" spans="2:30" ht="18.600000000000001" thickTop="1" thickBot="1">
      <c r="B2" s="3">
        <v>1</v>
      </c>
      <c r="C2" s="183" t="s">
        <v>35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5"/>
      <c r="AD2" s="4"/>
    </row>
    <row r="3" spans="2:30" ht="25.8" thickTop="1" thickBot="1">
      <c r="B3" s="5"/>
      <c r="C3" s="6" t="s">
        <v>63</v>
      </c>
      <c r="D3" s="186" t="s">
        <v>0</v>
      </c>
      <c r="E3" s="187"/>
      <c r="F3" s="187"/>
      <c r="G3" s="188"/>
      <c r="H3" s="189" t="s">
        <v>1</v>
      </c>
      <c r="I3" s="190"/>
      <c r="J3" s="190"/>
      <c r="K3" s="191"/>
      <c r="L3" s="189" t="s">
        <v>2</v>
      </c>
      <c r="M3" s="190"/>
      <c r="N3" s="190"/>
      <c r="O3" s="191"/>
      <c r="P3" s="189" t="s">
        <v>3</v>
      </c>
      <c r="Q3" s="190"/>
      <c r="R3" s="190"/>
      <c r="S3" s="191"/>
      <c r="T3" s="189" t="s">
        <v>4</v>
      </c>
      <c r="U3" s="190"/>
      <c r="V3" s="190"/>
      <c r="W3" s="191"/>
      <c r="X3" s="192" t="s">
        <v>5</v>
      </c>
      <c r="Y3" s="193"/>
      <c r="Z3" s="193"/>
      <c r="AA3" s="193"/>
      <c r="AB3" s="193"/>
      <c r="AC3" s="194"/>
      <c r="AD3" s="7"/>
    </row>
    <row r="4" spans="2:30" ht="15.6" thickTop="1" thickBot="1">
      <c r="B4" s="8"/>
      <c r="C4" s="9"/>
      <c r="D4" s="171" t="s">
        <v>54</v>
      </c>
      <c r="E4" s="196"/>
      <c r="F4" s="196"/>
      <c r="G4" s="197"/>
      <c r="H4" s="171" t="s">
        <v>55</v>
      </c>
      <c r="I4" s="196"/>
      <c r="J4" s="196"/>
      <c r="K4" s="197"/>
      <c r="L4" s="171" t="s">
        <v>58</v>
      </c>
      <c r="M4" s="196"/>
      <c r="N4" s="196"/>
      <c r="O4" s="197"/>
      <c r="P4" s="171" t="s">
        <v>59</v>
      </c>
      <c r="Q4" s="196"/>
      <c r="R4" s="196"/>
      <c r="S4" s="196"/>
      <c r="T4" s="196"/>
      <c r="U4" s="196"/>
      <c r="V4" s="196"/>
      <c r="W4" s="197"/>
      <c r="X4" s="10"/>
      <c r="Y4" s="11"/>
      <c r="Z4" s="11"/>
      <c r="AA4" s="11"/>
      <c r="AB4" s="11"/>
      <c r="AC4" s="12"/>
      <c r="AD4" s="7"/>
    </row>
    <row r="5" spans="2:30" ht="15" thickTop="1">
      <c r="B5" s="13" t="s">
        <v>6</v>
      </c>
      <c r="C5" s="14" t="s">
        <v>7</v>
      </c>
      <c r="D5" s="15" t="s">
        <v>8</v>
      </c>
      <c r="E5" s="16" t="s">
        <v>9</v>
      </c>
      <c r="F5" s="16" t="s">
        <v>10</v>
      </c>
      <c r="G5" s="17" t="s">
        <v>11</v>
      </c>
      <c r="H5" s="15" t="s">
        <v>8</v>
      </c>
      <c r="I5" s="16" t="s">
        <v>9</v>
      </c>
      <c r="J5" s="16" t="s">
        <v>10</v>
      </c>
      <c r="K5" s="17" t="s">
        <v>11</v>
      </c>
      <c r="L5" s="15" t="s">
        <v>8</v>
      </c>
      <c r="M5" s="16" t="s">
        <v>9</v>
      </c>
      <c r="N5" s="16" t="s">
        <v>10</v>
      </c>
      <c r="O5" s="17" t="s">
        <v>11</v>
      </c>
      <c r="P5" s="15" t="s">
        <v>8</v>
      </c>
      <c r="Q5" s="16" t="s">
        <v>9</v>
      </c>
      <c r="R5" s="16" t="s">
        <v>10</v>
      </c>
      <c r="S5" s="17" t="s">
        <v>11</v>
      </c>
      <c r="T5" s="15" t="s">
        <v>8</v>
      </c>
      <c r="U5" s="16" t="s">
        <v>9</v>
      </c>
      <c r="V5" s="16" t="s">
        <v>10</v>
      </c>
      <c r="W5" s="17" t="s">
        <v>11</v>
      </c>
      <c r="X5" s="18" t="s">
        <v>8</v>
      </c>
      <c r="Y5" s="19" t="s">
        <v>9</v>
      </c>
      <c r="Z5" s="20" t="s">
        <v>8</v>
      </c>
      <c r="AA5" s="174" t="s">
        <v>12</v>
      </c>
      <c r="AB5" s="18" t="s">
        <v>9</v>
      </c>
      <c r="AC5" s="174" t="s">
        <v>12</v>
      </c>
      <c r="AD5" s="21"/>
    </row>
    <row r="6" spans="2:30">
      <c r="B6" s="22"/>
      <c r="C6" s="14" t="s">
        <v>13</v>
      </c>
      <c r="D6" s="23"/>
      <c r="E6" s="24"/>
      <c r="F6" s="24"/>
      <c r="G6" s="25"/>
      <c r="H6" s="23"/>
      <c r="I6" s="24"/>
      <c r="J6" s="24"/>
      <c r="K6" s="25"/>
      <c r="L6" s="23"/>
      <c r="M6" s="24"/>
      <c r="N6" s="24"/>
      <c r="O6" s="25"/>
      <c r="P6" s="23"/>
      <c r="Q6" s="24"/>
      <c r="R6" s="24"/>
      <c r="S6" s="25"/>
      <c r="T6" s="23"/>
      <c r="U6" s="24"/>
      <c r="V6" s="24"/>
      <c r="W6" s="25"/>
      <c r="X6" s="23" t="s">
        <v>14</v>
      </c>
      <c r="Y6" s="25" t="s">
        <v>15</v>
      </c>
      <c r="Z6" s="26"/>
      <c r="AA6" s="175"/>
      <c r="AB6" s="23"/>
      <c r="AC6" s="175"/>
      <c r="AD6" s="27"/>
    </row>
    <row r="7" spans="2:30" ht="15" thickBot="1">
      <c r="B7" s="28">
        <v>1</v>
      </c>
      <c r="C7" s="29">
        <v>2</v>
      </c>
      <c r="D7" s="28">
        <v>3</v>
      </c>
      <c r="E7" s="30">
        <v>4</v>
      </c>
      <c r="F7" s="30">
        <v>5</v>
      </c>
      <c r="G7" s="31">
        <v>6</v>
      </c>
      <c r="H7" s="28">
        <v>5</v>
      </c>
      <c r="I7" s="30">
        <v>6</v>
      </c>
      <c r="J7" s="30">
        <v>9</v>
      </c>
      <c r="K7" s="31">
        <v>10</v>
      </c>
      <c r="L7" s="28">
        <v>7</v>
      </c>
      <c r="M7" s="30">
        <v>8</v>
      </c>
      <c r="N7" s="30">
        <v>9</v>
      </c>
      <c r="O7" s="31">
        <v>10</v>
      </c>
      <c r="P7" s="28">
        <v>9</v>
      </c>
      <c r="Q7" s="30">
        <v>10</v>
      </c>
      <c r="R7" s="30">
        <v>13</v>
      </c>
      <c r="S7" s="31">
        <v>14</v>
      </c>
      <c r="T7" s="28">
        <v>11</v>
      </c>
      <c r="U7" s="30">
        <v>12</v>
      </c>
      <c r="V7" s="30">
        <v>13</v>
      </c>
      <c r="W7" s="31">
        <v>14</v>
      </c>
      <c r="X7" s="32">
        <v>13</v>
      </c>
      <c r="Y7" s="33">
        <v>14</v>
      </c>
      <c r="Z7" s="34">
        <v>15</v>
      </c>
      <c r="AA7" s="35">
        <v>16</v>
      </c>
      <c r="AB7" s="32">
        <v>17</v>
      </c>
      <c r="AC7" s="35">
        <v>18</v>
      </c>
      <c r="AD7" s="36"/>
    </row>
    <row r="8" spans="2:30" ht="18" thickTop="1">
      <c r="B8" s="8">
        <v>1</v>
      </c>
      <c r="C8" s="37" t="s">
        <v>16</v>
      </c>
      <c r="D8" s="38">
        <v>3</v>
      </c>
      <c r="E8" s="39"/>
      <c r="F8" s="40">
        <f t="shared" ref="F8:G23" si="0">D8*33</f>
        <v>99</v>
      </c>
      <c r="G8" s="41">
        <f t="shared" si="0"/>
        <v>0</v>
      </c>
      <c r="H8" s="38">
        <v>2</v>
      </c>
      <c r="I8" s="39"/>
      <c r="J8" s="40">
        <f t="shared" ref="J8:K23" si="1">H8*33</f>
        <v>66</v>
      </c>
      <c r="K8" s="41">
        <f t="shared" si="1"/>
        <v>0</v>
      </c>
      <c r="L8" s="38">
        <v>3</v>
      </c>
      <c r="M8" s="39"/>
      <c r="N8" s="40">
        <v>92</v>
      </c>
      <c r="O8" s="41">
        <f t="shared" ref="O8:O23" si="2">M8*33</f>
        <v>0</v>
      </c>
      <c r="P8" s="38">
        <v>2</v>
      </c>
      <c r="Q8" s="39"/>
      <c r="R8" s="42">
        <f>P8*13</f>
        <v>26</v>
      </c>
      <c r="S8" s="42">
        <f>Q8*13</f>
        <v>0</v>
      </c>
      <c r="T8" s="38">
        <v>6</v>
      </c>
      <c r="U8" s="39"/>
      <c r="V8" s="42">
        <f>T8*13</f>
        <v>78</v>
      </c>
      <c r="W8" s="43">
        <f>U8*13</f>
        <v>0</v>
      </c>
      <c r="X8" s="44">
        <f>SUM(T8/2,P8/2,L8,D8,H8)</f>
        <v>12</v>
      </c>
      <c r="Y8" s="45">
        <f>SUM(U8/2,Q8/2,M8,E8,I8)</f>
        <v>0</v>
      </c>
      <c r="Z8" s="46">
        <f>SUM(F8,R8,J8,N8,V8)</f>
        <v>361</v>
      </c>
      <c r="AA8" s="47">
        <v>360</v>
      </c>
      <c r="AB8" s="48">
        <f>SUM(G8,S8,K8,O8,W8)</f>
        <v>0</v>
      </c>
      <c r="AC8" s="47">
        <v>240</v>
      </c>
      <c r="AD8" s="7"/>
    </row>
    <row r="9" spans="2:30" ht="17.399999999999999">
      <c r="B9" s="49">
        <v>2</v>
      </c>
      <c r="C9" s="50" t="s">
        <v>33</v>
      </c>
      <c r="D9" s="51">
        <v>2</v>
      </c>
      <c r="E9" s="39"/>
      <c r="F9" s="40">
        <f t="shared" si="0"/>
        <v>66</v>
      </c>
      <c r="G9" s="41">
        <f t="shared" si="0"/>
        <v>0</v>
      </c>
      <c r="H9" s="51">
        <v>2</v>
      </c>
      <c r="I9" s="39"/>
      <c r="J9" s="40">
        <f t="shared" si="1"/>
        <v>66</v>
      </c>
      <c r="K9" s="41">
        <f t="shared" si="1"/>
        <v>0</v>
      </c>
      <c r="L9" s="51">
        <v>2</v>
      </c>
      <c r="M9" s="39"/>
      <c r="N9" s="40">
        <v>61</v>
      </c>
      <c r="O9" s="41">
        <f t="shared" si="2"/>
        <v>0</v>
      </c>
      <c r="P9" s="51">
        <v>2</v>
      </c>
      <c r="Q9" s="39"/>
      <c r="R9" s="42">
        <f t="shared" ref="R9:S34" si="3">P9*13</f>
        <v>26</v>
      </c>
      <c r="S9" s="42">
        <f t="shared" si="3"/>
        <v>0</v>
      </c>
      <c r="T9" s="51">
        <v>4</v>
      </c>
      <c r="U9" s="39"/>
      <c r="V9" s="42">
        <f t="shared" ref="V9:W34" si="4">T9*13</f>
        <v>52</v>
      </c>
      <c r="W9" s="43">
        <f t="shared" si="4"/>
        <v>0</v>
      </c>
      <c r="X9" s="176">
        <f>SUM(D9:D10,H9:H10,L9:L10,T9/2,T10/2,P9/2,P10/2)</f>
        <v>15</v>
      </c>
      <c r="Y9" s="52">
        <f t="shared" ref="Y9:Y34" si="5">SUM(U9/2,Q9/2,M9,E9,I9)</f>
        <v>0</v>
      </c>
      <c r="Z9" s="177">
        <f>SUM(F9:F10,J9:J10,R9:R10,N9:N10,V9:V10)</f>
        <v>450</v>
      </c>
      <c r="AA9" s="179">
        <v>450</v>
      </c>
      <c r="AB9" s="53">
        <f t="shared" ref="AB9:AB34" si="6">SUM(G9,S9,K9,O9,W9)</f>
        <v>0</v>
      </c>
      <c r="AC9" s="54">
        <v>180</v>
      </c>
      <c r="AD9" s="7"/>
    </row>
    <row r="10" spans="2:30" ht="17.399999999999999">
      <c r="B10" s="49">
        <v>3</v>
      </c>
      <c r="C10" s="50" t="s">
        <v>34</v>
      </c>
      <c r="D10" s="51">
        <v>1</v>
      </c>
      <c r="E10" s="39"/>
      <c r="F10" s="40">
        <f t="shared" si="0"/>
        <v>33</v>
      </c>
      <c r="G10" s="41">
        <f t="shared" si="0"/>
        <v>0</v>
      </c>
      <c r="H10" s="51">
        <v>1</v>
      </c>
      <c r="I10" s="39"/>
      <c r="J10" s="40">
        <f t="shared" si="1"/>
        <v>33</v>
      </c>
      <c r="K10" s="41">
        <f t="shared" si="1"/>
        <v>0</v>
      </c>
      <c r="L10" s="51">
        <v>2</v>
      </c>
      <c r="M10" s="39"/>
      <c r="N10" s="40">
        <v>61</v>
      </c>
      <c r="O10" s="41">
        <f t="shared" si="2"/>
        <v>0</v>
      </c>
      <c r="P10" s="51">
        <v>1</v>
      </c>
      <c r="Q10" s="39"/>
      <c r="R10" s="42">
        <f t="shared" si="3"/>
        <v>13</v>
      </c>
      <c r="S10" s="42">
        <f t="shared" si="3"/>
        <v>0</v>
      </c>
      <c r="T10" s="51">
        <v>3</v>
      </c>
      <c r="U10" s="39"/>
      <c r="V10" s="42">
        <f t="shared" si="4"/>
        <v>39</v>
      </c>
      <c r="W10" s="43">
        <f t="shared" si="4"/>
        <v>0</v>
      </c>
      <c r="X10" s="176"/>
      <c r="Y10" s="52">
        <f t="shared" si="5"/>
        <v>0</v>
      </c>
      <c r="Z10" s="178"/>
      <c r="AA10" s="180"/>
      <c r="AB10" s="53">
        <f t="shared" si="6"/>
        <v>0</v>
      </c>
      <c r="AC10" s="55">
        <v>180</v>
      </c>
      <c r="AD10" s="7"/>
    </row>
    <row r="11" spans="2:30" ht="17.399999999999999">
      <c r="B11" s="49">
        <v>4</v>
      </c>
      <c r="C11" s="50" t="s">
        <v>17</v>
      </c>
      <c r="D11" s="51">
        <v>1</v>
      </c>
      <c r="E11" s="39"/>
      <c r="F11" s="40">
        <f t="shared" si="0"/>
        <v>33</v>
      </c>
      <c r="G11" s="41">
        <f t="shared" si="0"/>
        <v>0</v>
      </c>
      <c r="H11" s="51"/>
      <c r="I11" s="39"/>
      <c r="J11" s="40">
        <f t="shared" si="1"/>
        <v>0</v>
      </c>
      <c r="K11" s="41">
        <f t="shared" si="1"/>
        <v>0</v>
      </c>
      <c r="L11" s="51"/>
      <c r="M11" s="39"/>
      <c r="N11" s="40">
        <f t="shared" ref="N11:N23" si="7">L11*30</f>
        <v>0</v>
      </c>
      <c r="O11" s="41">
        <f t="shared" si="2"/>
        <v>0</v>
      </c>
      <c r="P11" s="51"/>
      <c r="Q11" s="39"/>
      <c r="R11" s="42">
        <f t="shared" si="3"/>
        <v>0</v>
      </c>
      <c r="S11" s="42">
        <f t="shared" si="3"/>
        <v>0</v>
      </c>
      <c r="T11" s="51"/>
      <c r="U11" s="39"/>
      <c r="V11" s="42">
        <f t="shared" si="4"/>
        <v>0</v>
      </c>
      <c r="W11" s="43">
        <f t="shared" si="4"/>
        <v>0</v>
      </c>
      <c r="X11" s="56">
        <f>SUM(T11/2,P11/2,L11,D11,H11)</f>
        <v>1</v>
      </c>
      <c r="Y11" s="52"/>
      <c r="Z11" s="57">
        <f>SUM(F11,J11,R11,N11,V11)</f>
        <v>33</v>
      </c>
      <c r="AA11" s="58">
        <v>30</v>
      </c>
      <c r="AB11" s="181"/>
      <c r="AC11" s="182"/>
      <c r="AD11" s="7"/>
    </row>
    <row r="12" spans="2:30" ht="17.399999999999999">
      <c r="B12" s="49">
        <v>5</v>
      </c>
      <c r="C12" s="50" t="s">
        <v>18</v>
      </c>
      <c r="D12" s="51">
        <v>2</v>
      </c>
      <c r="E12" s="39"/>
      <c r="F12" s="40">
        <f t="shared" si="0"/>
        <v>66</v>
      </c>
      <c r="G12" s="41">
        <f t="shared" si="0"/>
        <v>0</v>
      </c>
      <c r="H12" s="51"/>
      <c r="I12" s="39"/>
      <c r="J12" s="40">
        <f t="shared" si="1"/>
        <v>0</v>
      </c>
      <c r="K12" s="41">
        <f t="shared" si="1"/>
        <v>0</v>
      </c>
      <c r="L12" s="51"/>
      <c r="M12" s="39"/>
      <c r="N12" s="40">
        <f t="shared" si="7"/>
        <v>0</v>
      </c>
      <c r="O12" s="41">
        <f t="shared" si="2"/>
        <v>0</v>
      </c>
      <c r="P12" s="51"/>
      <c r="Q12" s="39"/>
      <c r="R12" s="42">
        <f t="shared" si="3"/>
        <v>0</v>
      </c>
      <c r="S12" s="42">
        <f t="shared" si="3"/>
        <v>0</v>
      </c>
      <c r="T12" s="51"/>
      <c r="U12" s="39"/>
      <c r="V12" s="42">
        <f t="shared" si="4"/>
        <v>0</v>
      </c>
      <c r="W12" s="43">
        <f t="shared" si="4"/>
        <v>0</v>
      </c>
      <c r="X12" s="56">
        <f t="shared" ref="X12:X33" si="8">SUM(T12/2,P12/2,L12,D12,H12)</f>
        <v>2</v>
      </c>
      <c r="Y12" s="52">
        <f t="shared" si="5"/>
        <v>0</v>
      </c>
      <c r="Z12" s="57">
        <f>SUM(F12,J12,R12,N12,V12)</f>
        <v>66</v>
      </c>
      <c r="AA12" s="59">
        <v>60</v>
      </c>
      <c r="AB12" s="53">
        <f t="shared" si="6"/>
        <v>0</v>
      </c>
      <c r="AC12" s="59">
        <v>240</v>
      </c>
      <c r="AD12" s="7"/>
    </row>
    <row r="13" spans="2:30" ht="17.399999999999999">
      <c r="B13" s="49">
        <v>6</v>
      </c>
      <c r="C13" s="50" t="s">
        <v>19</v>
      </c>
      <c r="D13" s="51">
        <v>1</v>
      </c>
      <c r="E13" s="39"/>
      <c r="F13" s="40">
        <f t="shared" si="0"/>
        <v>33</v>
      </c>
      <c r="G13" s="41">
        <f t="shared" si="0"/>
        <v>0</v>
      </c>
      <c r="H13" s="51"/>
      <c r="I13" s="39"/>
      <c r="J13" s="40">
        <f t="shared" si="1"/>
        <v>0</v>
      </c>
      <c r="K13" s="41">
        <f t="shared" si="1"/>
        <v>0</v>
      </c>
      <c r="L13" s="51"/>
      <c r="M13" s="39"/>
      <c r="N13" s="40">
        <f t="shared" si="7"/>
        <v>0</v>
      </c>
      <c r="O13" s="41">
        <f t="shared" si="2"/>
        <v>0</v>
      </c>
      <c r="P13" s="51"/>
      <c r="Q13" s="39"/>
      <c r="R13" s="42">
        <f t="shared" si="3"/>
        <v>0</v>
      </c>
      <c r="S13" s="42">
        <f t="shared" si="3"/>
        <v>0</v>
      </c>
      <c r="T13" s="51"/>
      <c r="U13" s="39"/>
      <c r="V13" s="42">
        <f t="shared" si="4"/>
        <v>0</v>
      </c>
      <c r="W13" s="43">
        <f t="shared" si="4"/>
        <v>0</v>
      </c>
      <c r="X13" s="56">
        <f>SUM(T13/2,P13/2,L13,D13,H13)</f>
        <v>1</v>
      </c>
      <c r="Y13" s="52">
        <f t="shared" si="5"/>
        <v>0</v>
      </c>
      <c r="Z13" s="57">
        <f t="shared" ref="Z13:Z33" si="9">SUM(F13,J13,R13,N13,V13)</f>
        <v>33</v>
      </c>
      <c r="AA13" s="60">
        <v>30</v>
      </c>
      <c r="AB13" s="53">
        <f t="shared" si="6"/>
        <v>0</v>
      </c>
      <c r="AC13" s="58">
        <v>180</v>
      </c>
      <c r="AD13" s="7"/>
    </row>
    <row r="14" spans="2:30" ht="17.399999999999999">
      <c r="B14" s="49">
        <v>7</v>
      </c>
      <c r="C14" s="50" t="s">
        <v>20</v>
      </c>
      <c r="D14" s="51">
        <v>1</v>
      </c>
      <c r="E14" s="39"/>
      <c r="F14" s="40">
        <f t="shared" si="0"/>
        <v>33</v>
      </c>
      <c r="G14" s="41">
        <f t="shared" si="0"/>
        <v>0</v>
      </c>
      <c r="H14" s="51">
        <v>1</v>
      </c>
      <c r="I14" s="39"/>
      <c r="J14" s="40">
        <f t="shared" si="1"/>
        <v>33</v>
      </c>
      <c r="K14" s="41">
        <f t="shared" si="1"/>
        <v>0</v>
      </c>
      <c r="L14" s="51"/>
      <c r="M14" s="39"/>
      <c r="N14" s="40">
        <f t="shared" si="7"/>
        <v>0</v>
      </c>
      <c r="O14" s="41">
        <f t="shared" si="2"/>
        <v>0</v>
      </c>
      <c r="P14" s="51"/>
      <c r="Q14" s="39"/>
      <c r="R14" s="42">
        <f t="shared" si="3"/>
        <v>0</v>
      </c>
      <c r="S14" s="42">
        <f t="shared" si="3"/>
        <v>0</v>
      </c>
      <c r="T14" s="51"/>
      <c r="U14" s="39"/>
      <c r="V14" s="42">
        <f t="shared" si="4"/>
        <v>0</v>
      </c>
      <c r="W14" s="43">
        <f t="shared" si="4"/>
        <v>0</v>
      </c>
      <c r="X14" s="56">
        <f t="shared" si="8"/>
        <v>2</v>
      </c>
      <c r="Y14" s="52"/>
      <c r="Z14" s="57">
        <f t="shared" si="9"/>
        <v>66</v>
      </c>
      <c r="AA14" s="59">
        <v>60</v>
      </c>
      <c r="AB14" s="181"/>
      <c r="AC14" s="182"/>
      <c r="AD14" s="7"/>
    </row>
    <row r="15" spans="2:30" ht="17.399999999999999">
      <c r="B15" s="49">
        <v>8</v>
      </c>
      <c r="C15" s="50" t="s">
        <v>21</v>
      </c>
      <c r="D15" s="51">
        <v>1</v>
      </c>
      <c r="E15" s="39"/>
      <c r="F15" s="40">
        <f t="shared" si="0"/>
        <v>33</v>
      </c>
      <c r="G15" s="41">
        <f t="shared" si="0"/>
        <v>0</v>
      </c>
      <c r="H15" s="51"/>
      <c r="I15" s="39"/>
      <c r="J15" s="40">
        <f t="shared" si="1"/>
        <v>0</v>
      </c>
      <c r="K15" s="41">
        <f t="shared" si="1"/>
        <v>0</v>
      </c>
      <c r="L15" s="51"/>
      <c r="M15" s="39"/>
      <c r="N15" s="40">
        <f t="shared" si="7"/>
        <v>0</v>
      </c>
      <c r="O15" s="41">
        <f t="shared" si="2"/>
        <v>0</v>
      </c>
      <c r="P15" s="51"/>
      <c r="Q15" s="39"/>
      <c r="R15" s="42">
        <f t="shared" si="3"/>
        <v>0</v>
      </c>
      <c r="S15" s="42">
        <f t="shared" si="3"/>
        <v>0</v>
      </c>
      <c r="T15" s="51"/>
      <c r="U15" s="39"/>
      <c r="V15" s="42">
        <f t="shared" si="4"/>
        <v>0</v>
      </c>
      <c r="W15" s="43">
        <f t="shared" si="4"/>
        <v>0</v>
      </c>
      <c r="X15" s="56">
        <f t="shared" si="8"/>
        <v>1</v>
      </c>
      <c r="Y15" s="52">
        <f t="shared" si="5"/>
        <v>0</v>
      </c>
      <c r="Z15" s="57">
        <f t="shared" si="9"/>
        <v>33</v>
      </c>
      <c r="AA15" s="59">
        <v>30</v>
      </c>
      <c r="AB15" s="53">
        <f t="shared" si="6"/>
        <v>0</v>
      </c>
      <c r="AC15" s="60">
        <v>240</v>
      </c>
      <c r="AD15" s="7"/>
    </row>
    <row r="16" spans="2:30" ht="17.399999999999999">
      <c r="B16" s="49">
        <v>9</v>
      </c>
      <c r="C16" s="50" t="s">
        <v>22</v>
      </c>
      <c r="D16" s="51">
        <v>1</v>
      </c>
      <c r="E16" s="39"/>
      <c r="F16" s="40">
        <f t="shared" si="0"/>
        <v>33</v>
      </c>
      <c r="G16" s="41">
        <f t="shared" si="0"/>
        <v>0</v>
      </c>
      <c r="H16" s="51"/>
      <c r="I16" s="39">
        <v>3</v>
      </c>
      <c r="J16" s="40">
        <f t="shared" si="1"/>
        <v>0</v>
      </c>
      <c r="K16" s="41">
        <f t="shared" si="1"/>
        <v>99</v>
      </c>
      <c r="L16" s="51"/>
      <c r="M16" s="39">
        <v>2</v>
      </c>
      <c r="N16" s="40">
        <f t="shared" si="7"/>
        <v>0</v>
      </c>
      <c r="O16" s="41">
        <f t="shared" si="2"/>
        <v>66</v>
      </c>
      <c r="P16" s="51"/>
      <c r="Q16" s="39">
        <v>2</v>
      </c>
      <c r="R16" s="42">
        <f t="shared" si="3"/>
        <v>0</v>
      </c>
      <c r="S16" s="42">
        <f t="shared" si="3"/>
        <v>26</v>
      </c>
      <c r="T16" s="51"/>
      <c r="U16" s="39">
        <v>4</v>
      </c>
      <c r="V16" s="42">
        <f t="shared" si="4"/>
        <v>0</v>
      </c>
      <c r="W16" s="43">
        <f t="shared" si="4"/>
        <v>52</v>
      </c>
      <c r="X16" s="56">
        <f t="shared" si="8"/>
        <v>1</v>
      </c>
      <c r="Y16" s="52">
        <f t="shared" si="5"/>
        <v>8</v>
      </c>
      <c r="Z16" s="57">
        <f t="shared" si="9"/>
        <v>33</v>
      </c>
      <c r="AA16" s="59">
        <v>30</v>
      </c>
      <c r="AB16" s="53">
        <f t="shared" si="6"/>
        <v>243</v>
      </c>
      <c r="AC16" s="59">
        <v>240</v>
      </c>
      <c r="AD16" s="7"/>
    </row>
    <row r="17" spans="2:30" ht="17.399999999999999">
      <c r="B17" s="49">
        <v>10</v>
      </c>
      <c r="C17" s="50" t="s">
        <v>23</v>
      </c>
      <c r="D17" s="51">
        <v>1</v>
      </c>
      <c r="E17" s="39"/>
      <c r="F17" s="40">
        <f t="shared" si="0"/>
        <v>33</v>
      </c>
      <c r="G17" s="41">
        <f t="shared" si="0"/>
        <v>0</v>
      </c>
      <c r="H17" s="51"/>
      <c r="I17" s="39"/>
      <c r="J17" s="40">
        <f t="shared" si="1"/>
        <v>0</v>
      </c>
      <c r="K17" s="41">
        <f t="shared" si="1"/>
        <v>0</v>
      </c>
      <c r="L17" s="51"/>
      <c r="M17" s="39"/>
      <c r="N17" s="40">
        <f t="shared" si="7"/>
        <v>0</v>
      </c>
      <c r="O17" s="41">
        <f t="shared" si="2"/>
        <v>0</v>
      </c>
      <c r="P17" s="51"/>
      <c r="Q17" s="39"/>
      <c r="R17" s="42">
        <f t="shared" si="3"/>
        <v>0</v>
      </c>
      <c r="S17" s="42">
        <f t="shared" si="3"/>
        <v>0</v>
      </c>
      <c r="T17" s="51"/>
      <c r="U17" s="39"/>
      <c r="V17" s="42">
        <f t="shared" si="4"/>
        <v>0</v>
      </c>
      <c r="W17" s="43">
        <f t="shared" si="4"/>
        <v>0</v>
      </c>
      <c r="X17" s="56">
        <f t="shared" si="8"/>
        <v>1</v>
      </c>
      <c r="Y17" s="52">
        <f t="shared" si="5"/>
        <v>0</v>
      </c>
      <c r="Z17" s="57">
        <f t="shared" si="9"/>
        <v>33</v>
      </c>
      <c r="AA17" s="59">
        <v>30</v>
      </c>
      <c r="AB17" s="53">
        <f t="shared" si="6"/>
        <v>0</v>
      </c>
      <c r="AC17" s="59">
        <v>240</v>
      </c>
      <c r="AD17" s="7"/>
    </row>
    <row r="18" spans="2:30" ht="17.399999999999999">
      <c r="B18" s="49">
        <v>11</v>
      </c>
      <c r="C18" s="50" t="s">
        <v>24</v>
      </c>
      <c r="D18" s="51">
        <v>1</v>
      </c>
      <c r="E18" s="39"/>
      <c r="F18" s="40">
        <f t="shared" si="0"/>
        <v>33</v>
      </c>
      <c r="G18" s="41">
        <f t="shared" si="0"/>
        <v>0</v>
      </c>
      <c r="H18" s="51"/>
      <c r="I18" s="39"/>
      <c r="J18" s="40">
        <f t="shared" si="1"/>
        <v>0</v>
      </c>
      <c r="K18" s="41">
        <f t="shared" si="1"/>
        <v>0</v>
      </c>
      <c r="L18" s="51"/>
      <c r="M18" s="39"/>
      <c r="N18" s="40">
        <f t="shared" si="7"/>
        <v>0</v>
      </c>
      <c r="O18" s="41">
        <f t="shared" si="2"/>
        <v>0</v>
      </c>
      <c r="P18" s="51"/>
      <c r="Q18" s="39"/>
      <c r="R18" s="42">
        <f t="shared" si="3"/>
        <v>0</v>
      </c>
      <c r="S18" s="42">
        <f t="shared" si="3"/>
        <v>0</v>
      </c>
      <c r="T18" s="51"/>
      <c r="U18" s="39"/>
      <c r="V18" s="42">
        <f t="shared" si="4"/>
        <v>0</v>
      </c>
      <c r="W18" s="43">
        <f t="shared" si="4"/>
        <v>0</v>
      </c>
      <c r="X18" s="56">
        <f>SUM(T18/2,P18/2,L18,D18,H18)</f>
        <v>1</v>
      </c>
      <c r="Y18" s="52">
        <f t="shared" si="5"/>
        <v>0</v>
      </c>
      <c r="Z18" s="57">
        <f t="shared" si="9"/>
        <v>33</v>
      </c>
      <c r="AA18" s="59">
        <v>30</v>
      </c>
      <c r="AB18" s="53">
        <f t="shared" si="6"/>
        <v>0</v>
      </c>
      <c r="AC18" s="59">
        <v>240</v>
      </c>
      <c r="AD18" s="7"/>
    </row>
    <row r="19" spans="2:30" ht="17.399999999999999">
      <c r="B19" s="49">
        <v>12</v>
      </c>
      <c r="C19" s="50" t="s">
        <v>25</v>
      </c>
      <c r="D19" s="51">
        <v>2</v>
      </c>
      <c r="E19" s="39"/>
      <c r="F19" s="40">
        <f t="shared" si="0"/>
        <v>66</v>
      </c>
      <c r="G19" s="41">
        <f t="shared" si="0"/>
        <v>0</v>
      </c>
      <c r="H19" s="51">
        <v>2</v>
      </c>
      <c r="I19" s="39">
        <v>2</v>
      </c>
      <c r="J19" s="40">
        <f t="shared" si="1"/>
        <v>66</v>
      </c>
      <c r="K19" s="41">
        <f t="shared" si="1"/>
        <v>66</v>
      </c>
      <c r="L19" s="51">
        <v>3</v>
      </c>
      <c r="M19" s="39">
        <v>2</v>
      </c>
      <c r="N19" s="40">
        <f t="shared" si="7"/>
        <v>90</v>
      </c>
      <c r="O19" s="41">
        <f t="shared" si="2"/>
        <v>66</v>
      </c>
      <c r="P19" s="51">
        <v>2</v>
      </c>
      <c r="Q19" s="39">
        <v>1</v>
      </c>
      <c r="R19" s="42">
        <f t="shared" si="3"/>
        <v>26</v>
      </c>
      <c r="S19" s="42">
        <f t="shared" si="3"/>
        <v>13</v>
      </c>
      <c r="T19" s="51">
        <v>4</v>
      </c>
      <c r="U19" s="39">
        <v>3</v>
      </c>
      <c r="V19" s="42">
        <f t="shared" si="4"/>
        <v>52</v>
      </c>
      <c r="W19" s="43">
        <f t="shared" si="4"/>
        <v>39</v>
      </c>
      <c r="X19" s="56">
        <f t="shared" si="8"/>
        <v>10</v>
      </c>
      <c r="Y19" s="52">
        <f t="shared" si="5"/>
        <v>6</v>
      </c>
      <c r="Z19" s="57">
        <f t="shared" si="9"/>
        <v>300</v>
      </c>
      <c r="AA19" s="59">
        <v>300</v>
      </c>
      <c r="AB19" s="53">
        <f t="shared" si="6"/>
        <v>184</v>
      </c>
      <c r="AC19" s="58">
        <v>180</v>
      </c>
      <c r="AD19" s="7"/>
    </row>
    <row r="20" spans="2:30" ht="17.399999999999999">
      <c r="B20" s="49">
        <v>13</v>
      </c>
      <c r="C20" s="50" t="s">
        <v>26</v>
      </c>
      <c r="D20" s="51">
        <v>1</v>
      </c>
      <c r="E20" s="39"/>
      <c r="F20" s="40">
        <f t="shared" si="0"/>
        <v>33</v>
      </c>
      <c r="G20" s="41">
        <f t="shared" si="0"/>
        <v>0</v>
      </c>
      <c r="H20" s="51"/>
      <c r="I20" s="39"/>
      <c r="J20" s="40">
        <f t="shared" si="1"/>
        <v>0</v>
      </c>
      <c r="K20" s="41">
        <f t="shared" si="1"/>
        <v>0</v>
      </c>
      <c r="L20" s="51"/>
      <c r="M20" s="39"/>
      <c r="N20" s="40">
        <f t="shared" si="7"/>
        <v>0</v>
      </c>
      <c r="O20" s="41">
        <f t="shared" si="2"/>
        <v>0</v>
      </c>
      <c r="P20" s="51"/>
      <c r="Q20" s="39"/>
      <c r="R20" s="42">
        <f t="shared" si="3"/>
        <v>0</v>
      </c>
      <c r="S20" s="42">
        <f t="shared" si="3"/>
        <v>0</v>
      </c>
      <c r="T20" s="51"/>
      <c r="U20" s="39"/>
      <c r="V20" s="42">
        <f t="shared" si="4"/>
        <v>0</v>
      </c>
      <c r="W20" s="43">
        <f t="shared" si="4"/>
        <v>0</v>
      </c>
      <c r="X20" s="56">
        <f t="shared" si="8"/>
        <v>1</v>
      </c>
      <c r="Y20" s="52">
        <f t="shared" si="5"/>
        <v>0</v>
      </c>
      <c r="Z20" s="57">
        <f t="shared" si="9"/>
        <v>33</v>
      </c>
      <c r="AA20" s="59">
        <v>30</v>
      </c>
      <c r="AB20" s="53">
        <f t="shared" si="6"/>
        <v>0</v>
      </c>
      <c r="AC20" s="59">
        <v>180</v>
      </c>
      <c r="AD20" s="7"/>
    </row>
    <row r="21" spans="2:30" ht="17.399999999999999">
      <c r="B21" s="49">
        <v>14</v>
      </c>
      <c r="C21" s="50" t="s">
        <v>27</v>
      </c>
      <c r="D21" s="51">
        <v>3</v>
      </c>
      <c r="E21" s="39"/>
      <c r="F21" s="40">
        <f t="shared" si="0"/>
        <v>99</v>
      </c>
      <c r="G21" s="41">
        <f t="shared" si="0"/>
        <v>0</v>
      </c>
      <c r="H21" s="51">
        <v>3</v>
      </c>
      <c r="I21" s="39"/>
      <c r="J21" s="40">
        <f t="shared" si="1"/>
        <v>99</v>
      </c>
      <c r="K21" s="41">
        <f t="shared" si="1"/>
        <v>0</v>
      </c>
      <c r="L21" s="51">
        <v>3</v>
      </c>
      <c r="M21" s="39"/>
      <c r="N21" s="40">
        <f t="shared" si="7"/>
        <v>90</v>
      </c>
      <c r="O21" s="41">
        <f t="shared" si="2"/>
        <v>0</v>
      </c>
      <c r="P21" s="51">
        <v>3</v>
      </c>
      <c r="Q21" s="39"/>
      <c r="R21" s="42">
        <f t="shared" si="3"/>
        <v>39</v>
      </c>
      <c r="S21" s="42">
        <f t="shared" si="3"/>
        <v>0</v>
      </c>
      <c r="T21" s="51">
        <v>3</v>
      </c>
      <c r="U21" s="39"/>
      <c r="V21" s="42">
        <f t="shared" si="4"/>
        <v>39</v>
      </c>
      <c r="W21" s="43">
        <f t="shared" si="4"/>
        <v>0</v>
      </c>
      <c r="X21" s="56">
        <f t="shared" si="8"/>
        <v>12</v>
      </c>
      <c r="Y21" s="52">
        <f t="shared" si="5"/>
        <v>0</v>
      </c>
      <c r="Z21" s="57">
        <f t="shared" si="9"/>
        <v>366</v>
      </c>
      <c r="AA21" s="59">
        <v>360</v>
      </c>
      <c r="AB21" s="167"/>
      <c r="AC21" s="168"/>
      <c r="AD21" s="7"/>
    </row>
    <row r="22" spans="2:30" ht="17.399999999999999">
      <c r="B22" s="49">
        <v>15</v>
      </c>
      <c r="C22" s="50" t="s">
        <v>28</v>
      </c>
      <c r="D22" s="51">
        <v>1</v>
      </c>
      <c r="E22" s="39"/>
      <c r="F22" s="40">
        <f t="shared" si="0"/>
        <v>33</v>
      </c>
      <c r="G22" s="41">
        <f t="shared" si="0"/>
        <v>0</v>
      </c>
      <c r="H22" s="51"/>
      <c r="I22" s="39"/>
      <c r="J22" s="40">
        <f t="shared" si="1"/>
        <v>0</v>
      </c>
      <c r="K22" s="41">
        <f t="shared" si="1"/>
        <v>0</v>
      </c>
      <c r="L22" s="51"/>
      <c r="M22" s="39"/>
      <c r="N22" s="40">
        <f t="shared" si="7"/>
        <v>0</v>
      </c>
      <c r="O22" s="41">
        <f t="shared" si="2"/>
        <v>0</v>
      </c>
      <c r="P22" s="51"/>
      <c r="Q22" s="39"/>
      <c r="R22" s="42">
        <f t="shared" si="3"/>
        <v>0</v>
      </c>
      <c r="S22" s="42">
        <f t="shared" si="3"/>
        <v>0</v>
      </c>
      <c r="T22" s="51"/>
      <c r="U22" s="39"/>
      <c r="V22" s="42">
        <f t="shared" si="4"/>
        <v>0</v>
      </c>
      <c r="W22" s="43">
        <f t="shared" si="4"/>
        <v>0</v>
      </c>
      <c r="X22" s="56">
        <f t="shared" si="8"/>
        <v>1</v>
      </c>
      <c r="Y22" s="52">
        <f t="shared" si="5"/>
        <v>0</v>
      </c>
      <c r="Z22" s="57">
        <f t="shared" si="9"/>
        <v>33</v>
      </c>
      <c r="AA22" s="59">
        <v>30</v>
      </c>
      <c r="AB22" s="148"/>
      <c r="AC22" s="147"/>
      <c r="AD22" s="7"/>
    </row>
    <row r="23" spans="2:30" ht="18" thickBot="1">
      <c r="B23" s="61">
        <v>16</v>
      </c>
      <c r="C23" s="62" t="s">
        <v>42</v>
      </c>
      <c r="D23" s="63">
        <v>1</v>
      </c>
      <c r="E23" s="64"/>
      <c r="F23" s="40">
        <f t="shared" si="0"/>
        <v>33</v>
      </c>
      <c r="G23" s="65">
        <f t="shared" si="0"/>
        <v>0</v>
      </c>
      <c r="H23" s="63">
        <v>1</v>
      </c>
      <c r="I23" s="64"/>
      <c r="J23" s="40">
        <f t="shared" si="1"/>
        <v>33</v>
      </c>
      <c r="K23" s="65">
        <f t="shared" si="1"/>
        <v>0</v>
      </c>
      <c r="L23" s="63">
        <v>1</v>
      </c>
      <c r="M23" s="64"/>
      <c r="N23" s="40">
        <f t="shared" si="7"/>
        <v>30</v>
      </c>
      <c r="O23" s="65">
        <f t="shared" si="2"/>
        <v>0</v>
      </c>
      <c r="P23" s="63">
        <v>1</v>
      </c>
      <c r="Q23" s="64"/>
      <c r="R23" s="42">
        <f t="shared" si="3"/>
        <v>13</v>
      </c>
      <c r="S23" s="42">
        <f t="shared" si="3"/>
        <v>0</v>
      </c>
      <c r="T23" s="63">
        <v>1</v>
      </c>
      <c r="U23" s="64"/>
      <c r="V23" s="42">
        <f t="shared" si="4"/>
        <v>13</v>
      </c>
      <c r="W23" s="43">
        <f t="shared" si="4"/>
        <v>0</v>
      </c>
      <c r="X23" s="66">
        <f t="shared" si="8"/>
        <v>4</v>
      </c>
      <c r="Y23" s="52">
        <f t="shared" si="5"/>
        <v>0</v>
      </c>
      <c r="Z23" s="57">
        <f t="shared" si="9"/>
        <v>122</v>
      </c>
      <c r="AA23" s="58">
        <v>120</v>
      </c>
      <c r="AB23" s="169"/>
      <c r="AC23" s="170"/>
      <c r="AD23" s="7"/>
    </row>
    <row r="24" spans="2:30" ht="28.8" thickTop="1" thickBot="1">
      <c r="B24" s="67">
        <v>17</v>
      </c>
      <c r="C24" s="68" t="s">
        <v>43</v>
      </c>
      <c r="D24" s="69"/>
      <c r="E24" s="70"/>
      <c r="F24" s="71">
        <f t="shared" ref="F24:G34" si="10">D24*33</f>
        <v>0</v>
      </c>
      <c r="G24" s="72">
        <f t="shared" si="10"/>
        <v>0</v>
      </c>
      <c r="H24" s="69">
        <v>3</v>
      </c>
      <c r="I24" s="70"/>
      <c r="J24" s="71">
        <f t="shared" ref="J24:K34" si="11">H24*33</f>
        <v>99</v>
      </c>
      <c r="K24" s="72">
        <f>I24*33</f>
        <v>0</v>
      </c>
      <c r="L24" s="69"/>
      <c r="M24" s="70"/>
      <c r="N24" s="71">
        <f t="shared" ref="N24:O34" si="12">L24*33</f>
        <v>0</v>
      </c>
      <c r="O24" s="72">
        <f t="shared" si="12"/>
        <v>0</v>
      </c>
      <c r="P24" s="69"/>
      <c r="Q24" s="70"/>
      <c r="R24" s="42">
        <f t="shared" si="3"/>
        <v>0</v>
      </c>
      <c r="S24" s="71">
        <f>Q24*13</f>
        <v>0</v>
      </c>
      <c r="T24" s="69"/>
      <c r="U24" s="70"/>
      <c r="V24" s="42">
        <f t="shared" si="4"/>
        <v>0</v>
      </c>
      <c r="W24" s="43">
        <f t="shared" si="4"/>
        <v>0</v>
      </c>
      <c r="X24" s="44">
        <f t="shared" si="8"/>
        <v>3</v>
      </c>
      <c r="Y24" s="71"/>
      <c r="Z24" s="73">
        <f t="shared" si="9"/>
        <v>99</v>
      </c>
      <c r="AA24" s="141" t="s">
        <v>56</v>
      </c>
      <c r="AB24" s="144"/>
      <c r="AC24" s="145"/>
      <c r="AD24" s="7"/>
    </row>
    <row r="25" spans="2:30" ht="18" thickBot="1">
      <c r="B25" s="74">
        <v>18</v>
      </c>
      <c r="C25" s="37" t="s">
        <v>44</v>
      </c>
      <c r="D25" s="38"/>
      <c r="E25" s="39"/>
      <c r="F25" s="40">
        <f t="shared" si="10"/>
        <v>0</v>
      </c>
      <c r="G25" s="41">
        <f t="shared" si="10"/>
        <v>0</v>
      </c>
      <c r="H25" s="38"/>
      <c r="I25" s="39"/>
      <c r="J25" s="40">
        <f t="shared" si="11"/>
        <v>0</v>
      </c>
      <c r="K25" s="41">
        <f t="shared" si="11"/>
        <v>0</v>
      </c>
      <c r="L25" s="38">
        <v>1</v>
      </c>
      <c r="M25" s="39"/>
      <c r="N25" s="40">
        <f t="shared" si="12"/>
        <v>33</v>
      </c>
      <c r="O25" s="41">
        <f t="shared" si="12"/>
        <v>0</v>
      </c>
      <c r="P25" s="38">
        <v>2</v>
      </c>
      <c r="Q25" s="39"/>
      <c r="R25" s="42">
        <f t="shared" si="3"/>
        <v>26</v>
      </c>
      <c r="S25" s="71">
        <f t="shared" si="3"/>
        <v>0</v>
      </c>
      <c r="T25" s="38"/>
      <c r="U25" s="39"/>
      <c r="V25" s="42">
        <f t="shared" si="4"/>
        <v>0</v>
      </c>
      <c r="W25" s="43">
        <f t="shared" si="4"/>
        <v>0</v>
      </c>
      <c r="X25" s="75">
        <f t="shared" si="8"/>
        <v>2</v>
      </c>
      <c r="Y25" s="40"/>
      <c r="Z25" s="76">
        <f t="shared" si="9"/>
        <v>59</v>
      </c>
      <c r="AA25" s="142"/>
      <c r="AB25" s="146"/>
      <c r="AC25" s="147"/>
      <c r="AD25" s="7"/>
    </row>
    <row r="26" spans="2:30" ht="28.2" thickBot="1">
      <c r="B26" s="74">
        <v>19</v>
      </c>
      <c r="C26" s="37" t="s">
        <v>45</v>
      </c>
      <c r="D26" s="38">
        <v>1</v>
      </c>
      <c r="E26" s="39"/>
      <c r="F26" s="40">
        <f t="shared" si="10"/>
        <v>33</v>
      </c>
      <c r="G26" s="41">
        <f t="shared" si="10"/>
        <v>0</v>
      </c>
      <c r="H26" s="38">
        <v>1</v>
      </c>
      <c r="I26" s="39"/>
      <c r="J26" s="40">
        <f t="shared" si="11"/>
        <v>33</v>
      </c>
      <c r="K26" s="41">
        <f t="shared" si="11"/>
        <v>0</v>
      </c>
      <c r="L26" s="38"/>
      <c r="M26" s="39"/>
      <c r="N26" s="40">
        <f t="shared" si="12"/>
        <v>0</v>
      </c>
      <c r="O26" s="41">
        <f t="shared" si="12"/>
        <v>0</v>
      </c>
      <c r="P26" s="38"/>
      <c r="Q26" s="39"/>
      <c r="R26" s="42">
        <f t="shared" si="3"/>
        <v>0</v>
      </c>
      <c r="S26" s="71">
        <f t="shared" si="3"/>
        <v>0</v>
      </c>
      <c r="T26" s="38"/>
      <c r="U26" s="39"/>
      <c r="V26" s="42">
        <f t="shared" si="4"/>
        <v>0</v>
      </c>
      <c r="W26" s="43">
        <f t="shared" si="4"/>
        <v>0</v>
      </c>
      <c r="X26" s="75">
        <f t="shared" si="8"/>
        <v>2</v>
      </c>
      <c r="Y26" s="40"/>
      <c r="Z26" s="76">
        <f t="shared" si="9"/>
        <v>66</v>
      </c>
      <c r="AA26" s="142"/>
      <c r="AB26" s="146"/>
      <c r="AC26" s="147"/>
      <c r="AD26" s="7"/>
    </row>
    <row r="27" spans="2:30" ht="18" thickBot="1">
      <c r="B27" s="74">
        <v>20</v>
      </c>
      <c r="C27" s="37" t="s">
        <v>46</v>
      </c>
      <c r="D27" s="38">
        <v>3</v>
      </c>
      <c r="E27" s="39"/>
      <c r="F27" s="40">
        <f t="shared" si="10"/>
        <v>99</v>
      </c>
      <c r="G27" s="41">
        <f t="shared" si="10"/>
        <v>0</v>
      </c>
      <c r="H27" s="38">
        <v>2</v>
      </c>
      <c r="I27" s="39"/>
      <c r="J27" s="40">
        <f t="shared" si="11"/>
        <v>66</v>
      </c>
      <c r="K27" s="41">
        <f t="shared" si="11"/>
        <v>0</v>
      </c>
      <c r="L27" s="38"/>
      <c r="M27" s="39"/>
      <c r="N27" s="40">
        <f t="shared" si="12"/>
        <v>0</v>
      </c>
      <c r="O27" s="41">
        <f t="shared" si="12"/>
        <v>0</v>
      </c>
      <c r="P27" s="38"/>
      <c r="Q27" s="39"/>
      <c r="R27" s="42">
        <f t="shared" si="3"/>
        <v>0</v>
      </c>
      <c r="S27" s="71">
        <f t="shared" si="3"/>
        <v>0</v>
      </c>
      <c r="T27" s="38"/>
      <c r="U27" s="39"/>
      <c r="V27" s="42">
        <f t="shared" si="4"/>
        <v>0</v>
      </c>
      <c r="W27" s="43">
        <f t="shared" si="4"/>
        <v>0</v>
      </c>
      <c r="X27" s="75">
        <f t="shared" si="8"/>
        <v>5</v>
      </c>
      <c r="Y27" s="40"/>
      <c r="Z27" s="76">
        <f t="shared" si="9"/>
        <v>165</v>
      </c>
      <c r="AA27" s="142"/>
      <c r="AB27" s="146"/>
      <c r="AC27" s="147"/>
      <c r="AD27" s="7"/>
    </row>
    <row r="28" spans="2:30" ht="18" thickBot="1">
      <c r="B28" s="74">
        <v>21</v>
      </c>
      <c r="C28" s="37" t="s">
        <v>47</v>
      </c>
      <c r="D28" s="38"/>
      <c r="E28" s="39"/>
      <c r="F28" s="40">
        <f t="shared" si="10"/>
        <v>0</v>
      </c>
      <c r="G28" s="41">
        <f t="shared" si="10"/>
        <v>0</v>
      </c>
      <c r="H28" s="38">
        <v>2</v>
      </c>
      <c r="I28" s="39"/>
      <c r="J28" s="40">
        <f t="shared" si="11"/>
        <v>66</v>
      </c>
      <c r="K28" s="41">
        <f t="shared" si="11"/>
        <v>0</v>
      </c>
      <c r="L28" s="38">
        <v>2</v>
      </c>
      <c r="M28" s="39"/>
      <c r="N28" s="40">
        <f t="shared" si="12"/>
        <v>66</v>
      </c>
      <c r="O28" s="41">
        <f t="shared" si="12"/>
        <v>0</v>
      </c>
      <c r="P28" s="38"/>
      <c r="Q28" s="39"/>
      <c r="R28" s="42">
        <f t="shared" si="3"/>
        <v>0</v>
      </c>
      <c r="S28" s="71">
        <f t="shared" si="3"/>
        <v>0</v>
      </c>
      <c r="T28" s="38"/>
      <c r="U28" s="39"/>
      <c r="V28" s="42">
        <f t="shared" si="4"/>
        <v>0</v>
      </c>
      <c r="W28" s="43">
        <f t="shared" si="4"/>
        <v>0</v>
      </c>
      <c r="X28" s="75">
        <f t="shared" si="8"/>
        <v>4</v>
      </c>
      <c r="Y28" s="40"/>
      <c r="Z28" s="76">
        <f t="shared" si="9"/>
        <v>132</v>
      </c>
      <c r="AA28" s="142"/>
      <c r="AB28" s="146"/>
      <c r="AC28" s="147"/>
      <c r="AD28" s="7"/>
    </row>
    <row r="29" spans="2:30" ht="18" thickBot="1">
      <c r="B29" s="74">
        <v>22</v>
      </c>
      <c r="C29" s="37" t="s">
        <v>48</v>
      </c>
      <c r="D29" s="38"/>
      <c r="E29" s="39"/>
      <c r="F29" s="40">
        <f t="shared" si="10"/>
        <v>0</v>
      </c>
      <c r="G29" s="41">
        <f t="shared" si="10"/>
        <v>0</v>
      </c>
      <c r="H29" s="38">
        <v>3</v>
      </c>
      <c r="I29" s="39"/>
      <c r="J29" s="40">
        <f t="shared" si="11"/>
        <v>99</v>
      </c>
      <c r="K29" s="41">
        <f t="shared" si="11"/>
        <v>0</v>
      </c>
      <c r="L29" s="38">
        <v>2</v>
      </c>
      <c r="M29" s="39"/>
      <c r="N29" s="40">
        <f t="shared" si="12"/>
        <v>66</v>
      </c>
      <c r="O29" s="41">
        <f t="shared" si="12"/>
        <v>0</v>
      </c>
      <c r="P29" s="38"/>
      <c r="Q29" s="39"/>
      <c r="R29" s="42">
        <f t="shared" si="3"/>
        <v>0</v>
      </c>
      <c r="S29" s="71">
        <f t="shared" si="3"/>
        <v>0</v>
      </c>
      <c r="T29" s="38"/>
      <c r="U29" s="39"/>
      <c r="V29" s="42">
        <f t="shared" si="4"/>
        <v>0</v>
      </c>
      <c r="W29" s="43">
        <f t="shared" si="4"/>
        <v>0</v>
      </c>
      <c r="X29" s="75">
        <f t="shared" si="8"/>
        <v>5</v>
      </c>
      <c r="Y29" s="40"/>
      <c r="Z29" s="76">
        <f t="shared" si="9"/>
        <v>165</v>
      </c>
      <c r="AA29" s="142"/>
      <c r="AB29" s="146"/>
      <c r="AC29" s="147"/>
      <c r="AD29" s="7"/>
    </row>
    <row r="30" spans="2:30" ht="28.2" thickBot="1">
      <c r="B30" s="77">
        <v>23</v>
      </c>
      <c r="C30" s="78" t="s">
        <v>49</v>
      </c>
      <c r="D30" s="79"/>
      <c r="E30" s="80"/>
      <c r="F30" s="81">
        <f t="shared" si="10"/>
        <v>0</v>
      </c>
      <c r="G30" s="82">
        <f t="shared" si="10"/>
        <v>0</v>
      </c>
      <c r="H30" s="79"/>
      <c r="I30" s="80"/>
      <c r="J30" s="81">
        <f t="shared" si="11"/>
        <v>0</v>
      </c>
      <c r="K30" s="82">
        <f t="shared" si="11"/>
        <v>0</v>
      </c>
      <c r="L30" s="79">
        <v>2</v>
      </c>
      <c r="M30" s="80"/>
      <c r="N30" s="81">
        <f t="shared" si="12"/>
        <v>66</v>
      </c>
      <c r="O30" s="82">
        <f t="shared" si="12"/>
        <v>0</v>
      </c>
      <c r="P30" s="79">
        <v>4</v>
      </c>
      <c r="Q30" s="80"/>
      <c r="R30" s="42">
        <f t="shared" si="3"/>
        <v>52</v>
      </c>
      <c r="S30" s="71">
        <f t="shared" si="3"/>
        <v>0</v>
      </c>
      <c r="T30" s="79"/>
      <c r="U30" s="80"/>
      <c r="V30" s="42">
        <f t="shared" si="4"/>
        <v>0</v>
      </c>
      <c r="W30" s="43">
        <f t="shared" si="4"/>
        <v>0</v>
      </c>
      <c r="X30" s="83">
        <f t="shared" si="8"/>
        <v>4</v>
      </c>
      <c r="Y30" s="84"/>
      <c r="Z30" s="85">
        <f t="shared" si="9"/>
        <v>118</v>
      </c>
      <c r="AA30" s="143"/>
      <c r="AB30" s="146"/>
      <c r="AC30" s="147"/>
      <c r="AD30" s="7"/>
    </row>
    <row r="31" spans="2:30" ht="18" thickBot="1">
      <c r="B31" s="86">
        <v>24</v>
      </c>
      <c r="C31" s="37" t="s">
        <v>50</v>
      </c>
      <c r="D31" s="38">
        <v>6</v>
      </c>
      <c r="E31" s="39"/>
      <c r="F31" s="42">
        <f t="shared" si="10"/>
        <v>198</v>
      </c>
      <c r="G31" s="43"/>
      <c r="H31" s="38"/>
      <c r="I31" s="39"/>
      <c r="J31" s="42">
        <f t="shared" si="11"/>
        <v>0</v>
      </c>
      <c r="K31" s="43">
        <f t="shared" si="11"/>
        <v>0</v>
      </c>
      <c r="L31" s="38"/>
      <c r="M31" s="39"/>
      <c r="N31" s="42">
        <f t="shared" si="12"/>
        <v>0</v>
      </c>
      <c r="O31" s="43">
        <f t="shared" si="12"/>
        <v>0</v>
      </c>
      <c r="P31" s="38"/>
      <c r="Q31" s="39"/>
      <c r="R31" s="42">
        <f t="shared" si="3"/>
        <v>0</v>
      </c>
      <c r="S31" s="71">
        <f t="shared" si="3"/>
        <v>0</v>
      </c>
      <c r="T31" s="38"/>
      <c r="U31" s="39"/>
      <c r="V31" s="42">
        <f t="shared" si="4"/>
        <v>0</v>
      </c>
      <c r="W31" s="43">
        <f t="shared" si="4"/>
        <v>0</v>
      </c>
      <c r="X31" s="56">
        <f t="shared" si="8"/>
        <v>6</v>
      </c>
      <c r="Y31" s="87"/>
      <c r="Z31" s="88">
        <f t="shared" si="9"/>
        <v>198</v>
      </c>
      <c r="AA31" s="151" t="s">
        <v>57</v>
      </c>
      <c r="AB31" s="148"/>
      <c r="AC31" s="147"/>
      <c r="AD31" s="7"/>
    </row>
    <row r="32" spans="2:30" ht="18" thickBot="1">
      <c r="B32" s="89">
        <v>25</v>
      </c>
      <c r="C32" s="37" t="s">
        <v>51</v>
      </c>
      <c r="D32" s="38"/>
      <c r="E32" s="39"/>
      <c r="F32" s="40">
        <f t="shared" si="10"/>
        <v>0</v>
      </c>
      <c r="G32" s="41"/>
      <c r="H32" s="38">
        <v>3</v>
      </c>
      <c r="I32" s="39"/>
      <c r="J32" s="40">
        <f t="shared" si="11"/>
        <v>99</v>
      </c>
      <c r="K32" s="41">
        <f t="shared" si="11"/>
        <v>0</v>
      </c>
      <c r="L32" s="38">
        <v>4</v>
      </c>
      <c r="M32" s="39"/>
      <c r="N32" s="40">
        <f t="shared" si="12"/>
        <v>132</v>
      </c>
      <c r="O32" s="41">
        <f t="shared" si="12"/>
        <v>0</v>
      </c>
      <c r="P32" s="38">
        <v>5</v>
      </c>
      <c r="Q32" s="39"/>
      <c r="R32" s="42">
        <f t="shared" si="3"/>
        <v>65</v>
      </c>
      <c r="S32" s="71">
        <f t="shared" si="3"/>
        <v>0</v>
      </c>
      <c r="T32" s="38"/>
      <c r="U32" s="39"/>
      <c r="V32" s="42">
        <f t="shared" si="4"/>
        <v>0</v>
      </c>
      <c r="W32" s="43">
        <f t="shared" si="4"/>
        <v>0</v>
      </c>
      <c r="X32" s="56">
        <f t="shared" si="8"/>
        <v>9.5</v>
      </c>
      <c r="Y32" s="87"/>
      <c r="Z32" s="76">
        <f t="shared" si="9"/>
        <v>296</v>
      </c>
      <c r="AA32" s="152"/>
      <c r="AB32" s="148"/>
      <c r="AC32" s="147"/>
      <c r="AD32" s="7"/>
    </row>
    <row r="33" spans="2:30" ht="18" thickBot="1">
      <c r="B33" s="89">
        <v>26</v>
      </c>
      <c r="C33" s="50" t="s">
        <v>52</v>
      </c>
      <c r="D33" s="51"/>
      <c r="E33" s="90"/>
      <c r="F33" s="40">
        <f t="shared" si="10"/>
        <v>0</v>
      </c>
      <c r="G33" s="41">
        <f t="shared" si="10"/>
        <v>0</v>
      </c>
      <c r="H33" s="51">
        <v>3</v>
      </c>
      <c r="I33" s="90"/>
      <c r="J33" s="40">
        <f t="shared" si="11"/>
        <v>99</v>
      </c>
      <c r="K33" s="41">
        <f t="shared" si="11"/>
        <v>0</v>
      </c>
      <c r="L33" s="51">
        <v>4</v>
      </c>
      <c r="M33" s="90"/>
      <c r="N33" s="40">
        <f t="shared" si="12"/>
        <v>132</v>
      </c>
      <c r="O33" s="41">
        <f t="shared" si="12"/>
        <v>0</v>
      </c>
      <c r="P33" s="51">
        <v>5</v>
      </c>
      <c r="Q33" s="90"/>
      <c r="R33" s="42">
        <f t="shared" si="3"/>
        <v>65</v>
      </c>
      <c r="S33" s="71">
        <f t="shared" si="3"/>
        <v>0</v>
      </c>
      <c r="T33" s="51"/>
      <c r="U33" s="90"/>
      <c r="V33" s="42">
        <f t="shared" si="4"/>
        <v>0</v>
      </c>
      <c r="W33" s="43">
        <f t="shared" si="4"/>
        <v>0</v>
      </c>
      <c r="X33" s="56">
        <f t="shared" si="8"/>
        <v>9.5</v>
      </c>
      <c r="Y33" s="52"/>
      <c r="Z33" s="91">
        <f t="shared" si="9"/>
        <v>296</v>
      </c>
      <c r="AA33" s="153"/>
      <c r="AB33" s="149"/>
      <c r="AC33" s="150"/>
      <c r="AD33" s="7"/>
    </row>
    <row r="34" spans="2:30" ht="18" thickBot="1">
      <c r="B34" s="8">
        <v>27</v>
      </c>
      <c r="C34" s="92" t="s">
        <v>29</v>
      </c>
      <c r="D34" s="93"/>
      <c r="E34" s="94"/>
      <c r="F34" s="40">
        <f>D34*33</f>
        <v>0</v>
      </c>
      <c r="G34" s="41">
        <f t="shared" si="10"/>
        <v>0</v>
      </c>
      <c r="H34" s="93"/>
      <c r="I34" s="94">
        <v>1</v>
      </c>
      <c r="J34" s="40">
        <f t="shared" si="11"/>
        <v>0</v>
      </c>
      <c r="K34" s="41">
        <v>34</v>
      </c>
      <c r="L34" s="93"/>
      <c r="M34" s="94">
        <v>1</v>
      </c>
      <c r="N34" s="40">
        <f t="shared" si="12"/>
        <v>0</v>
      </c>
      <c r="O34" s="41">
        <v>31</v>
      </c>
      <c r="P34" s="93"/>
      <c r="Q34" s="94">
        <v>1</v>
      </c>
      <c r="R34" s="42">
        <f t="shared" si="3"/>
        <v>0</v>
      </c>
      <c r="S34" s="71">
        <v>15</v>
      </c>
      <c r="T34" s="93"/>
      <c r="U34" s="94">
        <v>3</v>
      </c>
      <c r="V34" s="42">
        <f t="shared" si="4"/>
        <v>0</v>
      </c>
      <c r="W34" s="43">
        <v>40</v>
      </c>
      <c r="X34" s="83"/>
      <c r="Y34" s="95">
        <f t="shared" si="5"/>
        <v>4</v>
      </c>
      <c r="Z34" s="154"/>
      <c r="AA34" s="155"/>
      <c r="AB34" s="96">
        <f t="shared" si="6"/>
        <v>120</v>
      </c>
      <c r="AC34" s="97">
        <v>120</v>
      </c>
      <c r="AD34" s="7"/>
    </row>
    <row r="35" spans="2:30" ht="16.8" thickTop="1" thickBot="1">
      <c r="B35" s="98"/>
      <c r="C35" s="99" t="s">
        <v>30</v>
      </c>
      <c r="D35" s="100">
        <f>SUM(D8:D34)</f>
        <v>33</v>
      </c>
      <c r="E35" s="101">
        <f>SUM(E8:E34)</f>
        <v>0</v>
      </c>
      <c r="F35" s="102"/>
      <c r="G35" s="103"/>
      <c r="H35" s="100">
        <f>SUM(H8:H34)</f>
        <v>29</v>
      </c>
      <c r="I35" s="101">
        <f>SUM(I8:I34)</f>
        <v>6</v>
      </c>
      <c r="J35" s="102"/>
      <c r="K35" s="103"/>
      <c r="L35" s="100">
        <f>SUM(L8:L34)</f>
        <v>29</v>
      </c>
      <c r="M35" s="101">
        <f>SUM(M8:M34)</f>
        <v>5</v>
      </c>
      <c r="N35" s="102"/>
      <c r="O35" s="103"/>
      <c r="P35" s="100">
        <f>SUM(P8:P34)</f>
        <v>27</v>
      </c>
      <c r="Q35" s="101">
        <f>SUM(Q8:Q34)</f>
        <v>4</v>
      </c>
      <c r="R35" s="102"/>
      <c r="S35" s="103"/>
      <c r="T35" s="100">
        <f>SUM(T8:T34)</f>
        <v>21</v>
      </c>
      <c r="U35" s="101">
        <f>SUM(U8:U34)</f>
        <v>10</v>
      </c>
      <c r="V35" s="102"/>
      <c r="W35" s="103"/>
      <c r="X35" s="104">
        <f>SUM(X8:X34)</f>
        <v>115</v>
      </c>
      <c r="Y35" s="3">
        <f>SUM(Y8:Y34)</f>
        <v>18</v>
      </c>
      <c r="Z35" s="156"/>
      <c r="AA35" s="157"/>
      <c r="AB35" s="161">
        <f>SUM(AB8:AB10,AB12:AB13,AB15:AB20,AB34:AB34)</f>
        <v>547</v>
      </c>
      <c r="AC35" s="164">
        <v>540</v>
      </c>
      <c r="AD35" s="7"/>
    </row>
    <row r="36" spans="2:30" ht="16.8" thickTop="1" thickBot="1">
      <c r="B36" s="49"/>
      <c r="C36" s="14" t="s">
        <v>31</v>
      </c>
      <c r="D36" s="135">
        <f>SUM(D35:E35)</f>
        <v>33</v>
      </c>
      <c r="E36" s="136"/>
      <c r="F36" s="105"/>
      <c r="G36" s="103"/>
      <c r="H36" s="135">
        <f>SUM(H35:I35)</f>
        <v>35</v>
      </c>
      <c r="I36" s="136"/>
      <c r="J36" s="105"/>
      <c r="K36" s="103"/>
      <c r="L36" s="135">
        <f>SUM(L35:M35)</f>
        <v>34</v>
      </c>
      <c r="M36" s="136"/>
      <c r="N36" s="105"/>
      <c r="O36" s="103"/>
      <c r="P36" s="135">
        <f>SUM(P35:Q35)</f>
        <v>31</v>
      </c>
      <c r="Q36" s="136"/>
      <c r="R36" s="105"/>
      <c r="S36" s="103"/>
      <c r="T36" s="135">
        <f>SUM(T35:U35)</f>
        <v>31</v>
      </c>
      <c r="U36" s="136"/>
      <c r="V36" s="105"/>
      <c r="W36" s="103"/>
      <c r="X36" s="135">
        <f>SUM(X35:Y35)</f>
        <v>133</v>
      </c>
      <c r="Y36" s="140"/>
      <c r="Z36" s="158"/>
      <c r="AA36" s="157"/>
      <c r="AB36" s="162"/>
      <c r="AC36" s="165"/>
      <c r="AD36" s="7"/>
    </row>
    <row r="37" spans="2:30" ht="16.8" thickTop="1" thickBot="1">
      <c r="B37" s="106"/>
      <c r="C37" s="107" t="s">
        <v>32</v>
      </c>
      <c r="D37" s="135">
        <v>33</v>
      </c>
      <c r="E37" s="136"/>
      <c r="F37" s="108"/>
      <c r="G37" s="65"/>
      <c r="H37" s="135">
        <v>35</v>
      </c>
      <c r="I37" s="136"/>
      <c r="J37" s="40"/>
      <c r="K37" s="41"/>
      <c r="L37" s="135">
        <v>34</v>
      </c>
      <c r="M37" s="136"/>
      <c r="N37" s="40"/>
      <c r="O37" s="41"/>
      <c r="P37" s="135">
        <v>31</v>
      </c>
      <c r="Q37" s="136"/>
      <c r="R37" s="40"/>
      <c r="S37" s="41"/>
      <c r="T37" s="135">
        <v>31</v>
      </c>
      <c r="U37" s="136"/>
      <c r="V37" s="40"/>
      <c r="W37" s="41"/>
      <c r="X37" s="135">
        <f>SUM(D37,H37,L37,P37)</f>
        <v>133</v>
      </c>
      <c r="Y37" s="136"/>
      <c r="Z37" s="159"/>
      <c r="AA37" s="160"/>
      <c r="AB37" s="163"/>
      <c r="AC37" s="166"/>
      <c r="AD37" s="7"/>
    </row>
    <row r="38" spans="2:30" ht="15.6" thickTop="1" thickBot="1">
      <c r="B38" s="131" t="s">
        <v>36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3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10"/>
      <c r="AA38" s="109"/>
      <c r="AB38" s="109"/>
      <c r="AC38" s="109"/>
      <c r="AD38" s="111"/>
    </row>
    <row r="39" spans="2:30" s="128" customFormat="1" ht="20.399999999999999" customHeight="1" thickTop="1">
      <c r="B39" s="137" t="s">
        <v>64</v>
      </c>
      <c r="C39" s="138"/>
      <c r="D39" s="139" t="s">
        <v>65</v>
      </c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29"/>
      <c r="U39" s="129"/>
      <c r="V39" s="129"/>
      <c r="W39" s="129"/>
      <c r="X39" s="130"/>
    </row>
    <row r="40" spans="2:30" ht="18">
      <c r="C40" s="112" t="s">
        <v>37</v>
      </c>
      <c r="D40" s="113">
        <v>2</v>
      </c>
      <c r="E40" s="114"/>
      <c r="F40" s="114"/>
      <c r="G40" s="114"/>
      <c r="H40" s="113">
        <v>2</v>
      </c>
      <c r="I40" s="114"/>
      <c r="J40" s="114"/>
      <c r="K40" s="114"/>
      <c r="L40" s="113">
        <v>2</v>
      </c>
      <c r="M40" s="114"/>
      <c r="N40" s="114"/>
      <c r="O40" s="114"/>
      <c r="P40" s="113">
        <v>2</v>
      </c>
      <c r="Q40" s="114"/>
      <c r="R40" s="114"/>
      <c r="S40" s="114"/>
      <c r="T40" s="113">
        <v>2</v>
      </c>
      <c r="X40" s="115">
        <f t="shared" ref="X40" si="13">SUM(T40/2,P40/2,L40,D40,H40)</f>
        <v>8</v>
      </c>
    </row>
    <row r="41" spans="2:30" ht="4.5" customHeight="1"/>
    <row r="42" spans="2:30">
      <c r="D42" s="195" t="s">
        <v>40</v>
      </c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</row>
    <row r="43" spans="2:30">
      <c r="D43" s="195" t="s">
        <v>41</v>
      </c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</row>
    <row r="44" spans="2:30">
      <c r="D44" s="195" t="s">
        <v>39</v>
      </c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</row>
    <row r="46" spans="2:30">
      <c r="D46" s="1" t="s">
        <v>38</v>
      </c>
    </row>
    <row r="47" spans="2:30">
      <c r="D47" t="s">
        <v>62</v>
      </c>
    </row>
  </sheetData>
  <mergeCells count="44">
    <mergeCell ref="C2:AC2"/>
    <mergeCell ref="D3:G3"/>
    <mergeCell ref="H3:K3"/>
    <mergeCell ref="L3:O3"/>
    <mergeCell ref="P3:S3"/>
    <mergeCell ref="T3:W3"/>
    <mergeCell ref="X3:AC3"/>
    <mergeCell ref="AB21:AC23"/>
    <mergeCell ref="D4:G4"/>
    <mergeCell ref="H4:K4"/>
    <mergeCell ref="L4:O4"/>
    <mergeCell ref="P4:W4"/>
    <mergeCell ref="AA5:AA6"/>
    <mergeCell ref="AC5:AC6"/>
    <mergeCell ref="X9:X10"/>
    <mergeCell ref="Z9:Z10"/>
    <mergeCell ref="AA9:AA10"/>
    <mergeCell ref="AB11:AC11"/>
    <mergeCell ref="AB14:AC14"/>
    <mergeCell ref="AA24:AA30"/>
    <mergeCell ref="AB24:AC33"/>
    <mergeCell ref="AA31:AA33"/>
    <mergeCell ref="Z34:AA34"/>
    <mergeCell ref="Z35:AA37"/>
    <mergeCell ref="AB35:AB37"/>
    <mergeCell ref="AC35:AC37"/>
    <mergeCell ref="X37:Y37"/>
    <mergeCell ref="D36:E36"/>
    <mergeCell ref="H36:I36"/>
    <mergeCell ref="L36:M36"/>
    <mergeCell ref="P36:Q36"/>
    <mergeCell ref="T36:U36"/>
    <mergeCell ref="X36:Y36"/>
    <mergeCell ref="B38:L38"/>
    <mergeCell ref="D42:U42"/>
    <mergeCell ref="D43:U43"/>
    <mergeCell ref="D44:U44"/>
    <mergeCell ref="D37:E37"/>
    <mergeCell ref="H37:I37"/>
    <mergeCell ref="L37:M37"/>
    <mergeCell ref="P37:Q37"/>
    <mergeCell ref="T37:U37"/>
    <mergeCell ref="B39:C39"/>
    <mergeCell ref="D39:S39"/>
  </mergeCells>
  <pageMargins left="1.25" right="0.59055118110236227" top="0.37" bottom="0.27559055118110237" header="0.23622047244094491" footer="0.19685039370078741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III aT</vt:lpstr>
      <vt:lpstr>IV 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2017-09-03T12:31:48Z</dcterms:modified>
</cp:coreProperties>
</file>