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4"/>
  </bookViews>
  <sheets>
    <sheet name="I bT " sheetId="13" r:id="rId1"/>
    <sheet name="I cT" sheetId="14" r:id="rId2"/>
    <sheet name="II cT" sheetId="12" r:id="rId3"/>
    <sheet name="III b T" sheetId="11" r:id="rId4"/>
    <sheet name="IV b T" sheetId="9" r:id="rId5"/>
  </sheets>
  <calcPr calcId="125725"/>
</workbook>
</file>

<file path=xl/calcChain.xml><?xml version="1.0" encoding="utf-8"?>
<calcChain xmlns="http://schemas.openxmlformats.org/spreadsheetml/2006/main">
  <c r="W44" i="14"/>
  <c r="W41"/>
  <c r="T39"/>
  <c r="S40" s="1"/>
  <c r="S39"/>
  <c r="P39"/>
  <c r="O39"/>
  <c r="O40" s="1"/>
  <c r="L39"/>
  <c r="K40" s="1"/>
  <c r="K39"/>
  <c r="H39"/>
  <c r="G39"/>
  <c r="G40" s="1"/>
  <c r="D39"/>
  <c r="C40" s="1"/>
  <c r="C39"/>
  <c r="X38"/>
  <c r="W38"/>
  <c r="V38"/>
  <c r="U38"/>
  <c r="R38"/>
  <c r="Q38"/>
  <c r="N38"/>
  <c r="M38"/>
  <c r="J38"/>
  <c r="I38"/>
  <c r="F38"/>
  <c r="AA38" s="1"/>
  <c r="E38"/>
  <c r="Y38" s="1"/>
  <c r="X37"/>
  <c r="W37"/>
  <c r="V37"/>
  <c r="U37"/>
  <c r="R37"/>
  <c r="Q37"/>
  <c r="N37"/>
  <c r="M37"/>
  <c r="J37"/>
  <c r="I37"/>
  <c r="F37"/>
  <c r="E37"/>
  <c r="Y37" s="1"/>
  <c r="X36"/>
  <c r="W36"/>
  <c r="V36"/>
  <c r="U36"/>
  <c r="R36"/>
  <c r="Q36"/>
  <c r="N36"/>
  <c r="M36"/>
  <c r="J36"/>
  <c r="I36"/>
  <c r="F36"/>
  <c r="E36"/>
  <c r="Y36" s="1"/>
  <c r="X35"/>
  <c r="W35"/>
  <c r="V35"/>
  <c r="U35"/>
  <c r="R35"/>
  <c r="Q35"/>
  <c r="N35"/>
  <c r="M35"/>
  <c r="J35"/>
  <c r="I35"/>
  <c r="F35"/>
  <c r="E35"/>
  <c r="Y35" s="1"/>
  <c r="X34"/>
  <c r="W34"/>
  <c r="V34"/>
  <c r="U34"/>
  <c r="R34"/>
  <c r="Q34"/>
  <c r="N34"/>
  <c r="M34"/>
  <c r="J34"/>
  <c r="I34"/>
  <c r="F34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Y21"/>
  <c r="X21"/>
  <c r="W21"/>
  <c r="V21"/>
  <c r="U21"/>
  <c r="R21"/>
  <c r="Q21"/>
  <c r="N21"/>
  <c r="M21"/>
  <c r="J21"/>
  <c r="I21"/>
  <c r="F21"/>
  <c r="E2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AA19" s="1"/>
  <c r="I19"/>
  <c r="Y19" s="1"/>
  <c r="F19"/>
  <c r="E19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Y14" s="1"/>
  <c r="F14"/>
  <c r="E14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Y11" s="1"/>
  <c r="F11"/>
  <c r="E11"/>
  <c r="X10"/>
  <c r="V10"/>
  <c r="U10"/>
  <c r="R10"/>
  <c r="Q10"/>
  <c r="N10"/>
  <c r="J10"/>
  <c r="I10"/>
  <c r="F10"/>
  <c r="AA10" s="1"/>
  <c r="E10"/>
  <c r="X9"/>
  <c r="W9"/>
  <c r="W39" s="1"/>
  <c r="V9"/>
  <c r="U9"/>
  <c r="R9"/>
  <c r="Q9"/>
  <c r="N9"/>
  <c r="J9"/>
  <c r="I9"/>
  <c r="Y9" s="1"/>
  <c r="F9"/>
  <c r="AA9" s="1"/>
  <c r="E9"/>
  <c r="Y8"/>
  <c r="X8"/>
  <c r="X39" s="1"/>
  <c r="W8"/>
  <c r="V8"/>
  <c r="U8"/>
  <c r="R8"/>
  <c r="Q8"/>
  <c r="N8"/>
  <c r="J8"/>
  <c r="AA8" s="1"/>
  <c r="I8"/>
  <c r="F8"/>
  <c r="E8"/>
  <c r="W44" i="13"/>
  <c r="W41"/>
  <c r="C40"/>
  <c r="T39"/>
  <c r="S40" s="1"/>
  <c r="S39"/>
  <c r="P39"/>
  <c r="O39"/>
  <c r="O40" s="1"/>
  <c r="L39"/>
  <c r="K39"/>
  <c r="K40" s="1"/>
  <c r="H39"/>
  <c r="G39"/>
  <c r="G40" s="1"/>
  <c r="D39"/>
  <c r="C39"/>
  <c r="X38"/>
  <c r="W38"/>
  <c r="V38"/>
  <c r="U38"/>
  <c r="R38"/>
  <c r="Q38"/>
  <c r="N38"/>
  <c r="M38"/>
  <c r="J38"/>
  <c r="I38"/>
  <c r="F38"/>
  <c r="AA38" s="1"/>
  <c r="E38"/>
  <c r="Y38" s="1"/>
  <c r="X37"/>
  <c r="W37"/>
  <c r="V37"/>
  <c r="U37"/>
  <c r="R37"/>
  <c r="Q37"/>
  <c r="N37"/>
  <c r="M37"/>
  <c r="J37"/>
  <c r="I37"/>
  <c r="F37"/>
  <c r="E37"/>
  <c r="Y37" s="1"/>
  <c r="X36"/>
  <c r="W36"/>
  <c r="V36"/>
  <c r="U36"/>
  <c r="R36"/>
  <c r="Q36"/>
  <c r="N36"/>
  <c r="M36"/>
  <c r="J36"/>
  <c r="I36"/>
  <c r="F36"/>
  <c r="E36"/>
  <c r="Y36" s="1"/>
  <c r="X35"/>
  <c r="W35"/>
  <c r="V35"/>
  <c r="U35"/>
  <c r="R35"/>
  <c r="Q35"/>
  <c r="N35"/>
  <c r="M35"/>
  <c r="J35"/>
  <c r="I35"/>
  <c r="F35"/>
  <c r="E35"/>
  <c r="Y35" s="1"/>
  <c r="X34"/>
  <c r="W34"/>
  <c r="V34"/>
  <c r="U34"/>
  <c r="R34"/>
  <c r="Q34"/>
  <c r="N34"/>
  <c r="M34"/>
  <c r="J34"/>
  <c r="I34"/>
  <c r="F34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Y25"/>
  <c r="X25"/>
  <c r="W25"/>
  <c r="V25"/>
  <c r="U25"/>
  <c r="R25"/>
  <c r="Q25"/>
  <c r="N25"/>
  <c r="M25"/>
  <c r="J25"/>
  <c r="I25"/>
  <c r="F25"/>
  <c r="E25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AA19" s="1"/>
  <c r="I19"/>
  <c r="Y19" s="1"/>
  <c r="F19"/>
  <c r="E19"/>
  <c r="Y18"/>
  <c r="X18"/>
  <c r="W18"/>
  <c r="U18"/>
  <c r="Q18"/>
  <c r="M18"/>
  <c r="I18"/>
  <c r="F18"/>
  <c r="AA18" s="1"/>
  <c r="E18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AA9" s="1"/>
  <c r="Q9"/>
  <c r="N9"/>
  <c r="J9"/>
  <c r="I9"/>
  <c r="F9"/>
  <c r="E9"/>
  <c r="Y9" s="1"/>
  <c r="Y8"/>
  <c r="X8"/>
  <c r="X39" s="1"/>
  <c r="W8"/>
  <c r="W39" s="1"/>
  <c r="V8"/>
  <c r="U8"/>
  <c r="R8"/>
  <c r="Q8"/>
  <c r="N8"/>
  <c r="J8"/>
  <c r="I8"/>
  <c r="F8"/>
  <c r="AA8" s="1"/>
  <c r="E8"/>
  <c r="W44" i="12"/>
  <c r="W41"/>
  <c r="T39"/>
  <c r="S39"/>
  <c r="S40" s="1"/>
  <c r="P39"/>
  <c r="O39"/>
  <c r="O40" s="1"/>
  <c r="L39"/>
  <c r="K39"/>
  <c r="K40" s="1"/>
  <c r="H39"/>
  <c r="G39"/>
  <c r="D39"/>
  <c r="C39"/>
  <c r="X38"/>
  <c r="W38"/>
  <c r="V38"/>
  <c r="U38"/>
  <c r="R38"/>
  <c r="Q38"/>
  <c r="N38"/>
  <c r="M38"/>
  <c r="J38"/>
  <c r="I38"/>
  <c r="F38"/>
  <c r="AA38" s="1"/>
  <c r="E38"/>
  <c r="Y38" s="1"/>
  <c r="X37"/>
  <c r="W37"/>
  <c r="V37"/>
  <c r="U37"/>
  <c r="R37"/>
  <c r="Q37"/>
  <c r="N37"/>
  <c r="M37"/>
  <c r="J37"/>
  <c r="I37"/>
  <c r="F37"/>
  <c r="E37"/>
  <c r="Y37" s="1"/>
  <c r="X36"/>
  <c r="W36"/>
  <c r="V36"/>
  <c r="U36"/>
  <c r="R36"/>
  <c r="Q36"/>
  <c r="N36"/>
  <c r="M36"/>
  <c r="J36"/>
  <c r="I36"/>
  <c r="F36"/>
  <c r="E36"/>
  <c r="Y36" s="1"/>
  <c r="X35"/>
  <c r="W35"/>
  <c r="V35"/>
  <c r="U35"/>
  <c r="R35"/>
  <c r="Q35"/>
  <c r="N35"/>
  <c r="M35"/>
  <c r="J35"/>
  <c r="I35"/>
  <c r="F35"/>
  <c r="E35"/>
  <c r="Y35" s="1"/>
  <c r="X34"/>
  <c r="W34"/>
  <c r="V34"/>
  <c r="U34"/>
  <c r="R34"/>
  <c r="Q34"/>
  <c r="N34"/>
  <c r="M34"/>
  <c r="J34"/>
  <c r="I34"/>
  <c r="F34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Y14" s="1"/>
  <c r="F14"/>
  <c r="E14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Y11" s="1"/>
  <c r="F11"/>
  <c r="E1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Y9" s="1"/>
  <c r="F9"/>
  <c r="AA9" s="1"/>
  <c r="E9"/>
  <c r="X8"/>
  <c r="W8"/>
  <c r="V8"/>
  <c r="U8"/>
  <c r="R8"/>
  <c r="AA8" s="1"/>
  <c r="Q8"/>
  <c r="N8"/>
  <c r="J8"/>
  <c r="I8"/>
  <c r="F8"/>
  <c r="E8"/>
  <c r="Y8" s="1"/>
  <c r="V25" i="11"/>
  <c r="V26"/>
  <c r="V27"/>
  <c r="V28"/>
  <c r="V29"/>
  <c r="V30"/>
  <c r="V31"/>
  <c r="V32"/>
  <c r="V33"/>
  <c r="V34"/>
  <c r="V35"/>
  <c r="V36"/>
  <c r="V37"/>
  <c r="V38"/>
  <c r="U25"/>
  <c r="U26"/>
  <c r="U27"/>
  <c r="U28"/>
  <c r="U29"/>
  <c r="U30"/>
  <c r="U31"/>
  <c r="U32"/>
  <c r="U33"/>
  <c r="U34"/>
  <c r="U35"/>
  <c r="U36"/>
  <c r="U37"/>
  <c r="U38"/>
  <c r="V24"/>
  <c r="U24"/>
  <c r="R25"/>
  <c r="R26"/>
  <c r="R27"/>
  <c r="R28"/>
  <c r="R29"/>
  <c r="R30"/>
  <c r="R31"/>
  <c r="R32"/>
  <c r="R33"/>
  <c r="R34"/>
  <c r="R35"/>
  <c r="R36"/>
  <c r="R37"/>
  <c r="R38"/>
  <c r="R24"/>
  <c r="Q25"/>
  <c r="Q26"/>
  <c r="Q27"/>
  <c r="Q28"/>
  <c r="Q29"/>
  <c r="Q30"/>
  <c r="Q31"/>
  <c r="Q32"/>
  <c r="Q33"/>
  <c r="Q34"/>
  <c r="Q35"/>
  <c r="Q36"/>
  <c r="Q37"/>
  <c r="Q38"/>
  <c r="Q24"/>
  <c r="X30"/>
  <c r="X31"/>
  <c r="W30"/>
  <c r="W31"/>
  <c r="Y35"/>
  <c r="N30"/>
  <c r="N31"/>
  <c r="N32"/>
  <c r="N33"/>
  <c r="N34"/>
  <c r="N35"/>
  <c r="N36"/>
  <c r="N37"/>
  <c r="N38"/>
  <c r="M30"/>
  <c r="M31"/>
  <c r="M32"/>
  <c r="M33"/>
  <c r="M34"/>
  <c r="M35"/>
  <c r="M36"/>
  <c r="M37"/>
  <c r="M38"/>
  <c r="J30"/>
  <c r="J31"/>
  <c r="J32"/>
  <c r="J33"/>
  <c r="J34"/>
  <c r="J35"/>
  <c r="J36"/>
  <c r="J37"/>
  <c r="J38"/>
  <c r="I30"/>
  <c r="I31"/>
  <c r="I32"/>
  <c r="I33"/>
  <c r="I34"/>
  <c r="I35"/>
  <c r="I36"/>
  <c r="I37"/>
  <c r="I38"/>
  <c r="F30"/>
  <c r="F31"/>
  <c r="F32"/>
  <c r="F33"/>
  <c r="F34"/>
  <c r="F35"/>
  <c r="F36"/>
  <c r="F37"/>
  <c r="F38"/>
  <c r="E30"/>
  <c r="Y30" s="1"/>
  <c r="E31"/>
  <c r="Y31" s="1"/>
  <c r="E32"/>
  <c r="E33"/>
  <c r="E34"/>
  <c r="Y34" s="1"/>
  <c r="E35"/>
  <c r="E36"/>
  <c r="Y36" s="1"/>
  <c r="E37"/>
  <c r="E38"/>
  <c r="X33"/>
  <c r="X34"/>
  <c r="X35"/>
  <c r="X36"/>
  <c r="X37"/>
  <c r="W33"/>
  <c r="W34"/>
  <c r="W35"/>
  <c r="W36"/>
  <c r="W37"/>
  <c r="W40" i="14" l="1"/>
  <c r="AA39"/>
  <c r="AA39" i="13"/>
  <c r="W40"/>
  <c r="X39" i="12"/>
  <c r="G40"/>
  <c r="W39"/>
  <c r="C40"/>
  <c r="AA39"/>
  <c r="Y33" i="11"/>
  <c r="Y37"/>
  <c r="W40" i="12" l="1"/>
  <c r="W44" i="11"/>
  <c r="W41"/>
  <c r="T39"/>
  <c r="S39"/>
  <c r="P39"/>
  <c r="O39"/>
  <c r="L39"/>
  <c r="K39"/>
  <c r="H39"/>
  <c r="G39"/>
  <c r="D39"/>
  <c r="C39"/>
  <c r="X38"/>
  <c r="W38"/>
  <c r="AA38"/>
  <c r="Y38"/>
  <c r="X32"/>
  <c r="W32"/>
  <c r="Y32"/>
  <c r="X29"/>
  <c r="W29"/>
  <c r="N29"/>
  <c r="M29"/>
  <c r="J29"/>
  <c r="I29"/>
  <c r="F29"/>
  <c r="E29"/>
  <c r="Y29" s="1"/>
  <c r="X28"/>
  <c r="W28"/>
  <c r="N28"/>
  <c r="M28"/>
  <c r="J28"/>
  <c r="I28"/>
  <c r="F28"/>
  <c r="E28"/>
  <c r="Y28" s="1"/>
  <c r="X27"/>
  <c r="W27"/>
  <c r="N27"/>
  <c r="M27"/>
  <c r="J27"/>
  <c r="I27"/>
  <c r="F27"/>
  <c r="E27"/>
  <c r="Y27" s="1"/>
  <c r="X26"/>
  <c r="W26"/>
  <c r="N26"/>
  <c r="M26"/>
  <c r="J26"/>
  <c r="I26"/>
  <c r="F26"/>
  <c r="E26"/>
  <c r="Y26" s="1"/>
  <c r="X25"/>
  <c r="W25"/>
  <c r="N25"/>
  <c r="M25"/>
  <c r="J25"/>
  <c r="I25"/>
  <c r="F25"/>
  <c r="E25"/>
  <c r="Y25" s="1"/>
  <c r="X24"/>
  <c r="W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E10"/>
  <c r="X9"/>
  <c r="W9"/>
  <c r="V9"/>
  <c r="U9"/>
  <c r="R9"/>
  <c r="Q9"/>
  <c r="N9"/>
  <c r="J9"/>
  <c r="I9"/>
  <c r="F9"/>
  <c r="AA9" s="1"/>
  <c r="E9"/>
  <c r="X8"/>
  <c r="W8"/>
  <c r="V8"/>
  <c r="U8"/>
  <c r="R8"/>
  <c r="Q8"/>
  <c r="N8"/>
  <c r="J8"/>
  <c r="I8"/>
  <c r="F8"/>
  <c r="E8"/>
  <c r="W40" i="9"/>
  <c r="W37"/>
  <c r="O36"/>
  <c r="T35"/>
  <c r="S35"/>
  <c r="S36" s="1"/>
  <c r="P35"/>
  <c r="O35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Y19" s="1"/>
  <c r="F19"/>
  <c r="AA19" s="1"/>
  <c r="E19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V8"/>
  <c r="U8"/>
  <c r="R8"/>
  <c r="Q8"/>
  <c r="N8"/>
  <c r="J8"/>
  <c r="I8"/>
  <c r="Y8" s="1"/>
  <c r="F8"/>
  <c r="AA8" s="1"/>
  <c r="E8"/>
  <c r="AA8" i="11" l="1"/>
  <c r="AA39" s="1"/>
  <c r="Y8"/>
  <c r="Y9"/>
  <c r="AA10"/>
  <c r="O40"/>
  <c r="C40"/>
  <c r="S40"/>
  <c r="X39"/>
  <c r="K40"/>
  <c r="G40"/>
  <c r="W39"/>
  <c r="AA35" i="9"/>
  <c r="W36"/>
  <c r="W40" i="11" l="1"/>
</calcChain>
</file>

<file path=xl/sharedStrings.xml><?xml version="1.0" encoding="utf-8"?>
<sst xmlns="http://schemas.openxmlformats.org/spreadsheetml/2006/main" count="438" uniqueCount="88">
  <si>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</si>
  <si>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</si>
  <si>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</si>
  <si>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</si>
  <si>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</si>
  <si>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</si>
  <si>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</si>
  <si>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</si>
  <si>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</si>
  <si>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</si>
  <si>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</si>
  <si>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</si>
  <si>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</si>
  <si>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</si>
  <si>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</si>
  <si>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</si>
  <si>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</si>
  <si>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</si>
  <si>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</si>
  <si>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</si>
  <si>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</si>
  <si>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</si>
  <si>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</si>
  <si>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</si>
  <si>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</si>
  <si>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</si>
  <si>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</si>
  <si>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</si>
  <si>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</si>
  <si>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</si>
  <si>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</si>
  <si>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</si>
  <si>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</si>
  <si>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TECHNIK  POJAZDÓW  SAMOCHODOWYCH  (311513)</t>
  </si>
  <si>
    <t>RELIGIA</t>
  </si>
  <si>
    <t xml:space="preserve">Sporządził </t>
  </si>
  <si>
    <t>Zajęcia z wychowawcą</t>
  </si>
  <si>
    <t>Język angielski</t>
  </si>
  <si>
    <t>Język rosyjski / niemiecki</t>
  </si>
  <si>
    <t>nauka jazdy samochodem  -  30 godzin na ucznia w klasie III</t>
  </si>
  <si>
    <t>praktyka zawodowa  -  4 tygodnie w klasie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</si>
  <si>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</si>
  <si>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SZKOLNY PLAN NAUCZANIA</t>
  </si>
  <si>
    <t>Podstawy konstrukcji maszyn</t>
  </si>
  <si>
    <t>Przepisy ruchu drogowego w zakresie kategorii B</t>
  </si>
  <si>
    <t>Technologia napraw zespołów i podzespołów mechanicznych pojazdów samochodowych</t>
  </si>
  <si>
    <t>Technologia napraw elektrycznych i elektronicznych układów pojazdów samochodowych</t>
  </si>
  <si>
    <t>Działalność gospodarcza w branży samochodowej</t>
  </si>
  <si>
    <t>Język angielski w branży samochodowej</t>
  </si>
  <si>
    <t>Techniki wytwarzania</t>
  </si>
  <si>
    <t>Naprawy zespołów i podzespołów pojazdów samochodowych</t>
  </si>
  <si>
    <t>Naprawy elektrycznych i elektronicznych układów pojazdów samochodowych</t>
  </si>
  <si>
    <t>2016/2017</t>
  </si>
  <si>
    <t>Organizacja obsługi i naprawy pojazdów samochodowych</t>
  </si>
  <si>
    <t>735 (800)</t>
  </si>
  <si>
    <t>735 (763)</t>
  </si>
  <si>
    <t>2017/2018</t>
  </si>
  <si>
    <t>2018/2019</t>
  </si>
  <si>
    <t>2019/2020</t>
  </si>
  <si>
    <t>2020/2021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</si>
  <si>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</si>
  <si>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</si>
  <si>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</si>
  <si>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</si>
  <si>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</si>
  <si>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</si>
  <si>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</si>
  <si>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</si>
  <si>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</si>
  <si>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</si>
  <si>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Diagnostyka pojazdów samochodowych</t>
  </si>
  <si>
    <t>Naprawa pojazdów samochodowych</t>
  </si>
  <si>
    <t>Organizowanie i nadzorowanie obsługi pojazdów samochodowych</t>
  </si>
  <si>
    <t>750 (801)</t>
  </si>
  <si>
    <t>750 (783)</t>
  </si>
  <si>
    <t>praktyka zawodowa  -  po 4 tygodnie w klasie II i III</t>
  </si>
  <si>
    <t>Wychowanie do życia w rodzinie</t>
  </si>
  <si>
    <t>w klasie I, II i III po 14 godzin w ciągu roku</t>
  </si>
  <si>
    <t>2021/2022</t>
  </si>
  <si>
    <t>6 kwietnia 2019 r.</t>
  </si>
  <si>
    <r>
      <rPr>
        <b/>
        <sz val="20"/>
        <rFont val="Arial"/>
        <family val="2"/>
        <charset val="238"/>
      </rPr>
      <t>IV BT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</si>
  <si>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III BT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</si>
  <si>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II CT</t>
    </r>
    <r>
      <rPr>
        <b/>
        <sz val="18"/>
        <rFont val="Arial"/>
        <family val="2"/>
        <charset val="238"/>
      </rPr>
      <t xml:space="preserve">   (2019/2020)</t>
    </r>
  </si>
  <si>
    <t>2022/2023</t>
  </si>
  <si>
    <r>
      <rPr>
        <b/>
        <sz val="20"/>
        <rFont val="Arial"/>
        <family val="2"/>
        <charset val="238"/>
      </rPr>
      <t>I BT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</si>
  <si>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 CT</t>
    </r>
    <r>
      <rPr>
        <b/>
        <sz val="18"/>
        <rFont val="Arial"/>
        <family val="2"/>
        <charset val="238"/>
      </rPr>
      <t xml:space="preserve">   (2019/2020)</t>
    </r>
  </si>
  <si>
    <t>Kwalifikacja MOT.05 "Obsługa, diagnozowanie oraz naprawa pojazdów samochodowych"  koniec klasy III</t>
  </si>
  <si>
    <t>Kwalifikacja MOT.06 "Organizacja i prowadzenie procesu obsługi pojazdów samochodowych" koniec klasy IV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</si>
</sst>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21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/>
    <xf numFmtId="0" fontId="5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9" xfId="0" applyFont="1" applyFill="1" applyBorder="1"/>
    <xf numFmtId="0" fontId="3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9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0" fillId="0" borderId="10" xfId="0" applyFont="1" applyBorder="1"/>
    <xf numFmtId="0" fontId="3" fillId="0" borderId="25" xfId="0" applyFont="1" applyFill="1" applyBorder="1"/>
    <xf numFmtId="0" fontId="1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" fontId="1" fillId="0" borderId="58" xfId="0" applyNumberFormat="1" applyFont="1" applyFill="1" applyBorder="1" applyAlignment="1">
      <alignment horizontal="center" vertical="center"/>
    </xf>
    <xf numFmtId="1" fontId="1" fillId="0" borderId="59" xfId="0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8" fillId="0" borderId="6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7" xfId="0" applyFont="1" applyFill="1" applyBorder="1" applyAlignment="1">
      <alignment vertical="center" wrapText="1"/>
    </xf>
    <xf numFmtId="1" fontId="1" fillId="0" borderId="65" xfId="0" applyNumberFormat="1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0" xfId="0" applyFont="1"/>
    <xf numFmtId="0" fontId="3" fillId="0" borderId="57" xfId="1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6" xfId="0" applyFont="1" applyFill="1" applyBorder="1" applyAlignment="1">
      <alignment vertical="center" wrapText="1"/>
    </xf>
    <xf numFmtId="0" fontId="3" fillId="0" borderId="71" xfId="0" applyFont="1" applyFill="1" applyBorder="1"/>
    <xf numFmtId="0" fontId="3" fillId="0" borderId="72" xfId="0" applyFont="1" applyFill="1" applyBorder="1" applyAlignment="1">
      <alignment vertical="center" wrapText="1"/>
    </xf>
    <xf numFmtId="0" fontId="3" fillId="0" borderId="73" xfId="0" applyFont="1" applyFill="1" applyBorder="1"/>
    <xf numFmtId="0" fontId="3" fillId="0" borderId="57" xfId="0" applyFont="1" applyFill="1" applyBorder="1" applyAlignment="1">
      <alignment vertical="center" wrapText="1"/>
    </xf>
    <xf numFmtId="0" fontId="3" fillId="0" borderId="74" xfId="0" applyFont="1" applyFill="1" applyBorder="1"/>
    <xf numFmtId="0" fontId="3" fillId="0" borderId="56" xfId="0" applyFont="1" applyFill="1" applyBorder="1" applyAlignment="1">
      <alignment vertical="center" wrapText="1"/>
    </xf>
    <xf numFmtId="0" fontId="15" fillId="0" borderId="10" xfId="0" applyFont="1" applyBorder="1"/>
    <xf numFmtId="0" fontId="13" fillId="0" borderId="10" xfId="0" applyFont="1" applyBorder="1"/>
    <xf numFmtId="1" fontId="1" fillId="0" borderId="51" xfId="0" applyNumberFormat="1" applyFont="1" applyFill="1" applyBorder="1" applyAlignment="1">
      <alignment horizontal="center" vertical="center"/>
    </xf>
    <xf numFmtId="0" fontId="16" fillId="0" borderId="10" xfId="0" applyFont="1" applyBorder="1"/>
    <xf numFmtId="0" fontId="17" fillId="0" borderId="0" xfId="0" applyFont="1" applyAlignment="1"/>
    <xf numFmtId="0" fontId="18" fillId="0" borderId="76" xfId="0" applyFont="1" applyBorder="1" applyAlignment="1"/>
    <xf numFmtId="0" fontId="18" fillId="0" borderId="22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75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0" xfId="0" applyFont="1" applyBorder="1" applyAlignment="1"/>
    <xf numFmtId="0" fontId="13" fillId="0" borderId="77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topLeftCell="A26" zoomScale="80" zoomScaleNormal="80" workbookViewId="0">
      <selection activeCell="B53" sqref="B53"/>
    </sheetView>
  </sheetViews>
  <sheetFormatPr defaultColWidth="9.140625" defaultRowHeight="15"/>
  <cols>
    <col min="1" max="1" width="4.42578125" style="105" customWidth="1"/>
    <col min="2" max="2" width="43" style="105" customWidth="1"/>
    <col min="3" max="3" width="5.5703125" style="105" customWidth="1"/>
    <col min="4" max="4" width="3.42578125" style="105" bestFit="1" customWidth="1"/>
    <col min="5" max="5" width="6.85546875" style="105" customWidth="1"/>
    <col min="6" max="6" width="4.42578125" style="105" bestFit="1" customWidth="1"/>
    <col min="7" max="7" width="5.28515625" style="105" customWidth="1"/>
    <col min="8" max="8" width="3.42578125" style="105" bestFit="1" customWidth="1"/>
    <col min="9" max="9" width="6.85546875" style="105" customWidth="1"/>
    <col min="10" max="10" width="4.42578125" style="105" bestFit="1" customWidth="1"/>
    <col min="11" max="11" width="5" style="105" customWidth="1"/>
    <col min="12" max="12" width="3.42578125" style="105" bestFit="1" customWidth="1"/>
    <col min="13" max="13" width="6.28515625" style="105" customWidth="1"/>
    <col min="14" max="14" width="4.42578125" style="105" bestFit="1" customWidth="1"/>
    <col min="15" max="15" width="4.85546875" style="105" customWidth="1"/>
    <col min="16" max="16" width="3.42578125" style="105" bestFit="1" customWidth="1"/>
    <col min="17" max="17" width="6.5703125" style="105" customWidth="1"/>
    <col min="18" max="18" width="4.42578125" style="105" bestFit="1" customWidth="1"/>
    <col min="19" max="19" width="5" style="105" customWidth="1"/>
    <col min="20" max="20" width="5.28515625" style="105" customWidth="1"/>
    <col min="21" max="21" width="6.5703125" style="105" customWidth="1"/>
    <col min="22" max="22" width="4.42578125" style="105" bestFit="1" customWidth="1"/>
    <col min="23" max="23" width="10.7109375" style="105" bestFit="1" customWidth="1"/>
    <col min="24" max="24" width="11.5703125" style="105" bestFit="1" customWidth="1"/>
    <col min="25" max="25" width="7.28515625" style="105" customWidth="1"/>
    <col min="26" max="26" width="6.85546875" style="105" customWidth="1"/>
    <col min="27" max="27" width="6.140625" style="105" customWidth="1"/>
    <col min="28" max="28" width="6.28515625" style="105" customWidth="1"/>
    <col min="29" max="16384" width="9.140625" style="105"/>
  </cols>
  <sheetData>
    <row r="1" spans="1:29" ht="13.5" customHeight="1" thickBot="1">
      <c r="B1" s="121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84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58</v>
      </c>
      <c r="D4" s="180"/>
      <c r="E4" s="180"/>
      <c r="F4" s="181"/>
      <c r="G4" s="182" t="s">
        <v>59</v>
      </c>
      <c r="H4" s="183"/>
      <c r="I4" s="183"/>
      <c r="J4" s="184"/>
      <c r="K4" s="182" t="s">
        <v>78</v>
      </c>
      <c r="L4" s="183"/>
      <c r="M4" s="183"/>
      <c r="N4" s="184"/>
      <c r="O4" s="182" t="s">
        <v>83</v>
      </c>
      <c r="P4" s="183"/>
      <c r="Q4" s="183"/>
      <c r="R4" s="183"/>
      <c r="S4" s="183"/>
      <c r="T4" s="183"/>
      <c r="U4" s="183"/>
      <c r="V4" s="184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37" t="s">
        <v>8</v>
      </c>
      <c r="X5" s="138" t="s">
        <v>9</v>
      </c>
      <c r="Y5" s="11" t="s">
        <v>8</v>
      </c>
      <c r="Z5" s="185" t="s">
        <v>12</v>
      </c>
      <c r="AA5" s="137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3</v>
      </c>
      <c r="H8" s="51"/>
      <c r="I8" s="30">
        <f t="shared" ref="I8:J23" si="1">G8*33</f>
        <v>99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4</v>
      </c>
      <c r="T8" s="51"/>
      <c r="U8" s="32">
        <f>S8*13</f>
        <v>52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368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8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8" si="6">SUM(F9,R9,J9,N9,V9)</f>
        <v>0</v>
      </c>
      <c r="AB9" s="135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36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34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8" si="7">SUM(S12/2,O12/2,K12,C12,G12)</f>
        <v>2</v>
      </c>
      <c r="X12" s="54">
        <f t="shared" si="5"/>
        <v>0</v>
      </c>
      <c r="Y12" s="134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34">
        <f t="shared" ref="Y13:Y38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34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34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34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34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2</v>
      </c>
      <c r="I18" s="30">
        <f t="shared" si="1"/>
        <v>0</v>
      </c>
      <c r="J18" s="31">
        <v>35</v>
      </c>
      <c r="K18" s="64"/>
      <c r="L18" s="51">
        <v>1</v>
      </c>
      <c r="M18" s="30">
        <f t="shared" si="2"/>
        <v>0</v>
      </c>
      <c r="N18" s="31">
        <v>61</v>
      </c>
      <c r="O18" s="64"/>
      <c r="P18" s="51">
        <v>4</v>
      </c>
      <c r="Q18" s="32">
        <f t="shared" si="3"/>
        <v>0</v>
      </c>
      <c r="R18" s="32">
        <v>90</v>
      </c>
      <c r="S18" s="64"/>
      <c r="T18" s="51">
        <v>6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34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1</v>
      </c>
      <c r="D19" s="51">
        <v>1</v>
      </c>
      <c r="E19" s="30">
        <f t="shared" si="0"/>
        <v>33</v>
      </c>
      <c r="F19" s="31">
        <f t="shared" si="0"/>
        <v>33</v>
      </c>
      <c r="G19" s="64">
        <v>3</v>
      </c>
      <c r="H19" s="51">
        <v>1</v>
      </c>
      <c r="I19" s="30">
        <f t="shared" si="1"/>
        <v>99</v>
      </c>
      <c r="J19" s="31">
        <f t="shared" si="1"/>
        <v>33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34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34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34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34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110">
        <v>16</v>
      </c>
      <c r="B23" s="111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34">
        <f t="shared" si="8"/>
        <v>122</v>
      </c>
      <c r="Z23" s="56">
        <v>120</v>
      </c>
      <c r="AA23" s="177"/>
      <c r="AB23" s="178"/>
      <c r="AC23" s="5"/>
    </row>
    <row r="24" spans="1:29" ht="18.600000000000001" customHeight="1" thickTop="1" thickBot="1">
      <c r="A24" s="112">
        <v>17</v>
      </c>
      <c r="B24" s="113" t="s">
        <v>60</v>
      </c>
      <c r="C24" s="107">
        <v>1</v>
      </c>
      <c r="D24" s="61"/>
      <c r="E24" s="30">
        <f t="shared" ref="E24:F38" si="9">C24*33</f>
        <v>33</v>
      </c>
      <c r="F24" s="31">
        <f t="shared" si="9"/>
        <v>0</v>
      </c>
      <c r="G24" s="65"/>
      <c r="H24" s="61"/>
      <c r="I24" s="30">
        <f>G24*33</f>
        <v>0</v>
      </c>
      <c r="J24" s="31">
        <f t="shared" ref="J24:J38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O24*15</f>
        <v>0</v>
      </c>
      <c r="R24" s="32">
        <f>P24*15</f>
        <v>0</v>
      </c>
      <c r="S24" s="65"/>
      <c r="T24" s="61"/>
      <c r="U24" s="30">
        <f>S24*15</f>
        <v>0</v>
      </c>
      <c r="V24" s="33">
        <f>T24*15</f>
        <v>0</v>
      </c>
      <c r="W24" s="52">
        <f t="shared" si="7"/>
        <v>1</v>
      </c>
      <c r="X24" s="81">
        <f t="shared" si="5"/>
        <v>0</v>
      </c>
      <c r="Y24" s="120">
        <f>SUM(E24,I24,Q24,M24,U24)</f>
        <v>33</v>
      </c>
      <c r="Z24" s="157" t="s">
        <v>73</v>
      </c>
      <c r="AA24" s="160"/>
      <c r="AB24" s="161"/>
      <c r="AC24" s="5"/>
    </row>
    <row r="25" spans="1:29" ht="19.5" thickTop="1" thickBot="1">
      <c r="A25" s="114">
        <v>18</v>
      </c>
      <c r="B25" s="106" t="s">
        <v>61</v>
      </c>
      <c r="C25" s="108"/>
      <c r="D25" s="51"/>
      <c r="E25" s="30">
        <f t="shared" si="9"/>
        <v>0</v>
      </c>
      <c r="F25" s="31">
        <f t="shared" si="9"/>
        <v>0</v>
      </c>
      <c r="G25" s="63"/>
      <c r="H25" s="51"/>
      <c r="I25" s="30">
        <f t="shared" ref="I25:I38" si="11">G25*33</f>
        <v>0</v>
      </c>
      <c r="J25" s="31">
        <f t="shared" si="10"/>
        <v>0</v>
      </c>
      <c r="K25" s="63"/>
      <c r="L25" s="51"/>
      <c r="M25" s="30">
        <f t="shared" ref="M25:N38" si="12">K25*30</f>
        <v>0</v>
      </c>
      <c r="N25" s="31">
        <f t="shared" si="12"/>
        <v>0</v>
      </c>
      <c r="O25" s="63">
        <v>2</v>
      </c>
      <c r="P25" s="51"/>
      <c r="Q25" s="32">
        <f t="shared" ref="Q25:R38" si="13">O25*15</f>
        <v>30</v>
      </c>
      <c r="R25" s="32">
        <f t="shared" si="13"/>
        <v>0</v>
      </c>
      <c r="S25" s="63"/>
      <c r="T25" s="51"/>
      <c r="U25" s="30">
        <f t="shared" ref="U25:V38" si="14">S25*15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9">
        <f t="shared" si="8"/>
        <v>30</v>
      </c>
      <c r="Z25" s="158"/>
      <c r="AA25" s="162"/>
      <c r="AB25" s="163"/>
      <c r="AC25" s="5"/>
    </row>
    <row r="26" spans="1:29" ht="30" thickTop="1" thickBot="1">
      <c r="A26" s="114">
        <v>19</v>
      </c>
      <c r="B26" s="106" t="s">
        <v>62</v>
      </c>
      <c r="C26" s="108"/>
      <c r="D26" s="51"/>
      <c r="E26" s="30">
        <f t="shared" si="9"/>
        <v>0</v>
      </c>
      <c r="F26" s="31">
        <f t="shared" si="9"/>
        <v>0</v>
      </c>
      <c r="G26" s="63">
        <v>1</v>
      </c>
      <c r="H26" s="51"/>
      <c r="I26" s="30">
        <f t="shared" si="11"/>
        <v>33</v>
      </c>
      <c r="J26" s="31">
        <f t="shared" si="10"/>
        <v>0</v>
      </c>
      <c r="K26" s="63"/>
      <c r="L26" s="51"/>
      <c r="M26" s="30">
        <f t="shared" si="12"/>
        <v>0</v>
      </c>
      <c r="N26" s="31">
        <f t="shared" si="12"/>
        <v>0</v>
      </c>
      <c r="O26" s="63"/>
      <c r="P26" s="51"/>
      <c r="Q26" s="32">
        <f t="shared" si="13"/>
        <v>0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1</v>
      </c>
      <c r="X26" s="81">
        <f t="shared" si="5"/>
        <v>0</v>
      </c>
      <c r="Y26" s="89">
        <f t="shared" si="8"/>
        <v>33</v>
      </c>
      <c r="Z26" s="158"/>
      <c r="AA26" s="162"/>
      <c r="AB26" s="163"/>
      <c r="AC26" s="5"/>
    </row>
    <row r="27" spans="1:29" ht="19.5" thickTop="1" thickBot="1">
      <c r="A27" s="114">
        <v>20</v>
      </c>
      <c r="B27" s="106" t="s">
        <v>63</v>
      </c>
      <c r="C27" s="108"/>
      <c r="D27" s="51"/>
      <c r="E27" s="30">
        <f t="shared" si="9"/>
        <v>0</v>
      </c>
      <c r="F27" s="31">
        <f t="shared" si="9"/>
        <v>0</v>
      </c>
      <c r="G27" s="63"/>
      <c r="H27" s="51"/>
      <c r="I27" s="30">
        <f t="shared" si="11"/>
        <v>0</v>
      </c>
      <c r="J27" s="31">
        <f t="shared" si="10"/>
        <v>0</v>
      </c>
      <c r="K27" s="63"/>
      <c r="L27" s="51"/>
      <c r="M27" s="30">
        <f t="shared" si="12"/>
        <v>0</v>
      </c>
      <c r="N27" s="31">
        <f t="shared" si="12"/>
        <v>0</v>
      </c>
      <c r="O27" s="63">
        <v>2</v>
      </c>
      <c r="P27" s="51"/>
      <c r="Q27" s="32">
        <f t="shared" si="13"/>
        <v>30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1</v>
      </c>
      <c r="X27" s="81">
        <f t="shared" si="5"/>
        <v>0</v>
      </c>
      <c r="Y27" s="89">
        <f t="shared" si="8"/>
        <v>30</v>
      </c>
      <c r="Z27" s="158"/>
      <c r="AA27" s="162"/>
      <c r="AB27" s="163"/>
      <c r="AC27" s="5"/>
    </row>
    <row r="28" spans="1:29" ht="19.5" thickTop="1" thickBot="1">
      <c r="A28" s="114">
        <v>21</v>
      </c>
      <c r="B28" s="115" t="s">
        <v>64</v>
      </c>
      <c r="C28" s="108">
        <v>2</v>
      </c>
      <c r="D28" s="51"/>
      <c r="E28" s="30">
        <f t="shared" si="9"/>
        <v>66</v>
      </c>
      <c r="F28" s="31">
        <f t="shared" si="9"/>
        <v>0</v>
      </c>
      <c r="G28" s="63"/>
      <c r="H28" s="51"/>
      <c r="I28" s="30">
        <f t="shared" si="11"/>
        <v>0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2</v>
      </c>
      <c r="X28" s="81">
        <f t="shared" si="5"/>
        <v>0</v>
      </c>
      <c r="Y28" s="89">
        <f t="shared" si="8"/>
        <v>66</v>
      </c>
      <c r="Z28" s="158"/>
      <c r="AA28" s="162"/>
      <c r="AB28" s="163"/>
      <c r="AC28" s="5"/>
    </row>
    <row r="29" spans="1:29" ht="19.5" thickTop="1" thickBot="1">
      <c r="A29" s="114">
        <v>22</v>
      </c>
      <c r="B29" s="115" t="s">
        <v>43</v>
      </c>
      <c r="C29" s="108">
        <v>1</v>
      </c>
      <c r="D29" s="51"/>
      <c r="E29" s="30">
        <f t="shared" si="9"/>
        <v>33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2</v>
      </c>
      <c r="X29" s="81">
        <f t="shared" si="5"/>
        <v>0</v>
      </c>
      <c r="Y29" s="89">
        <f t="shared" si="8"/>
        <v>66</v>
      </c>
      <c r="Z29" s="158"/>
      <c r="AA29" s="162"/>
      <c r="AB29" s="163"/>
      <c r="AC29" s="5"/>
    </row>
    <row r="30" spans="1:29" ht="19.5" thickTop="1" thickBot="1">
      <c r="A30" s="114">
        <v>23</v>
      </c>
      <c r="B30" s="115" t="s">
        <v>65</v>
      </c>
      <c r="C30" s="108"/>
      <c r="D30" s="51"/>
      <c r="E30" s="30">
        <f t="shared" si="9"/>
        <v>0</v>
      </c>
      <c r="F30" s="31">
        <f t="shared" si="9"/>
        <v>0</v>
      </c>
      <c r="G30" s="63">
        <v>1</v>
      </c>
      <c r="H30" s="51"/>
      <c r="I30" s="30">
        <f t="shared" si="11"/>
        <v>33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1</v>
      </c>
      <c r="X30" s="81">
        <f t="shared" si="5"/>
        <v>0</v>
      </c>
      <c r="Y30" s="89">
        <f t="shared" si="8"/>
        <v>33</v>
      </c>
      <c r="Z30" s="158"/>
      <c r="AA30" s="162"/>
      <c r="AB30" s="163"/>
      <c r="AC30" s="5"/>
    </row>
    <row r="31" spans="1:29" ht="19.5" thickTop="1" thickBot="1">
      <c r="A31" s="114">
        <v>24</v>
      </c>
      <c r="B31" s="115" t="s">
        <v>66</v>
      </c>
      <c r="C31" s="108">
        <v>2</v>
      </c>
      <c r="D31" s="51"/>
      <c r="E31" s="30">
        <f t="shared" si="9"/>
        <v>66</v>
      </c>
      <c r="F31" s="31">
        <f t="shared" si="9"/>
        <v>0</v>
      </c>
      <c r="G31" s="63">
        <v>2</v>
      </c>
      <c r="H31" s="51"/>
      <c r="I31" s="30">
        <f t="shared" si="11"/>
        <v>66</v>
      </c>
      <c r="J31" s="31">
        <f t="shared" si="10"/>
        <v>0</v>
      </c>
      <c r="K31" s="63">
        <v>1</v>
      </c>
      <c r="L31" s="51"/>
      <c r="M31" s="30">
        <f t="shared" si="12"/>
        <v>30</v>
      </c>
      <c r="N31" s="31">
        <f t="shared" si="12"/>
        <v>0</v>
      </c>
      <c r="O31" s="63"/>
      <c r="P31" s="51"/>
      <c r="Q31" s="32">
        <f t="shared" si="13"/>
        <v>0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5</v>
      </c>
      <c r="X31" s="81">
        <f t="shared" si="5"/>
        <v>0</v>
      </c>
      <c r="Y31" s="89">
        <f t="shared" si="8"/>
        <v>162</v>
      </c>
      <c r="Z31" s="158"/>
      <c r="AA31" s="162"/>
      <c r="AB31" s="163"/>
      <c r="AC31" s="5"/>
    </row>
    <row r="32" spans="1:29" ht="28.9" customHeight="1" thickTop="1" thickBot="1">
      <c r="A32" s="114">
        <v>25</v>
      </c>
      <c r="B32" s="115" t="s">
        <v>67</v>
      </c>
      <c r="C32" s="108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2</v>
      </c>
      <c r="L32" s="51"/>
      <c r="M32" s="30">
        <f t="shared" si="12"/>
        <v>60</v>
      </c>
      <c r="N32" s="31">
        <f t="shared" si="12"/>
        <v>0</v>
      </c>
      <c r="O32" s="63"/>
      <c r="P32" s="51"/>
      <c r="Q32" s="32">
        <f t="shared" si="13"/>
        <v>0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5</v>
      </c>
      <c r="X32" s="81">
        <f t="shared" si="5"/>
        <v>0</v>
      </c>
      <c r="Y32" s="89">
        <f>SUM(E32,I32,Q32,M32,U32)</f>
        <v>159</v>
      </c>
      <c r="Z32" s="158"/>
      <c r="AA32" s="162"/>
      <c r="AB32" s="163"/>
      <c r="AC32" s="5"/>
    </row>
    <row r="33" spans="1:29" ht="30" thickTop="1" thickBot="1">
      <c r="A33" s="114">
        <v>26</v>
      </c>
      <c r="B33" s="115" t="s">
        <v>68</v>
      </c>
      <c r="C33" s="108">
        <v>1</v>
      </c>
      <c r="D33" s="51"/>
      <c r="E33" s="30">
        <f t="shared" si="9"/>
        <v>33</v>
      </c>
      <c r="F33" s="31">
        <f t="shared" si="9"/>
        <v>0</v>
      </c>
      <c r="G33" s="63">
        <v>2</v>
      </c>
      <c r="H33" s="51"/>
      <c r="I33" s="30">
        <f t="shared" si="11"/>
        <v>66</v>
      </c>
      <c r="J33" s="31">
        <f t="shared" si="10"/>
        <v>0</v>
      </c>
      <c r="K33" s="63"/>
      <c r="L33" s="51"/>
      <c r="M33" s="30">
        <f t="shared" si="12"/>
        <v>0</v>
      </c>
      <c r="N33" s="31">
        <f t="shared" si="12"/>
        <v>0</v>
      </c>
      <c r="O33" s="63"/>
      <c r="P33" s="51"/>
      <c r="Q33" s="32">
        <f t="shared" si="13"/>
        <v>0</v>
      </c>
      <c r="R33" s="32">
        <f t="shared" si="13"/>
        <v>0</v>
      </c>
      <c r="S33" s="63"/>
      <c r="T33" s="51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89">
        <f t="shared" ref="Y33:Y37" si="15">SUM(E33,I33,Q33,M33,U33)</f>
        <v>99</v>
      </c>
      <c r="Z33" s="158"/>
      <c r="AA33" s="162"/>
      <c r="AB33" s="163"/>
      <c r="AC33" s="5"/>
    </row>
    <row r="34" spans="1:29" ht="30" thickTop="1" thickBot="1">
      <c r="A34" s="114">
        <v>27</v>
      </c>
      <c r="B34" s="115" t="s">
        <v>69</v>
      </c>
      <c r="C34" s="108"/>
      <c r="D34" s="51"/>
      <c r="E34" s="30">
        <f t="shared" si="9"/>
        <v>0</v>
      </c>
      <c r="F34" s="31">
        <f t="shared" si="9"/>
        <v>0</v>
      </c>
      <c r="G34" s="63"/>
      <c r="H34" s="51"/>
      <c r="I34" s="30">
        <f t="shared" si="11"/>
        <v>0</v>
      </c>
      <c r="J34" s="31">
        <f t="shared" si="10"/>
        <v>0</v>
      </c>
      <c r="K34" s="63">
        <v>1</v>
      </c>
      <c r="L34" s="51"/>
      <c r="M34" s="30">
        <f t="shared" si="12"/>
        <v>30</v>
      </c>
      <c r="N34" s="31">
        <f t="shared" si="12"/>
        <v>0</v>
      </c>
      <c r="O34" s="63">
        <v>4</v>
      </c>
      <c r="P34" s="51"/>
      <c r="Q34" s="32">
        <f t="shared" si="13"/>
        <v>60</v>
      </c>
      <c r="R34" s="32">
        <f t="shared" si="13"/>
        <v>0</v>
      </c>
      <c r="S34" s="63"/>
      <c r="T34" s="51"/>
      <c r="U34" s="30">
        <f t="shared" si="14"/>
        <v>0</v>
      </c>
      <c r="V34" s="33">
        <f t="shared" si="14"/>
        <v>0</v>
      </c>
      <c r="W34" s="52">
        <f t="shared" si="7"/>
        <v>3</v>
      </c>
      <c r="X34" s="81">
        <f t="shared" si="5"/>
        <v>0</v>
      </c>
      <c r="Y34" s="89">
        <f t="shared" si="15"/>
        <v>90</v>
      </c>
      <c r="Z34" s="159"/>
      <c r="AA34" s="162"/>
      <c r="AB34" s="163"/>
      <c r="AC34" s="5"/>
    </row>
    <row r="35" spans="1:29" ht="19.5" thickTop="1" thickBot="1">
      <c r="A35" s="114">
        <v>28</v>
      </c>
      <c r="B35" s="115" t="s">
        <v>70</v>
      </c>
      <c r="C35" s="108"/>
      <c r="D35" s="51"/>
      <c r="E35" s="30">
        <f t="shared" si="9"/>
        <v>0</v>
      </c>
      <c r="F35" s="31">
        <f t="shared" si="9"/>
        <v>0</v>
      </c>
      <c r="G35" s="63">
        <v>4</v>
      </c>
      <c r="H35" s="51"/>
      <c r="I35" s="30">
        <f t="shared" si="11"/>
        <v>132</v>
      </c>
      <c r="J35" s="31">
        <f t="shared" si="10"/>
        <v>0</v>
      </c>
      <c r="K35" s="63">
        <v>4</v>
      </c>
      <c r="L35" s="51"/>
      <c r="M35" s="30">
        <f t="shared" si="12"/>
        <v>120</v>
      </c>
      <c r="N35" s="31">
        <f t="shared" si="12"/>
        <v>0</v>
      </c>
      <c r="O35" s="63"/>
      <c r="P35" s="51"/>
      <c r="Q35" s="32">
        <f t="shared" si="13"/>
        <v>0</v>
      </c>
      <c r="R35" s="32">
        <f t="shared" si="13"/>
        <v>0</v>
      </c>
      <c r="S35" s="63"/>
      <c r="T35" s="51"/>
      <c r="U35" s="30">
        <f t="shared" si="14"/>
        <v>0</v>
      </c>
      <c r="V35" s="33">
        <f t="shared" si="14"/>
        <v>0</v>
      </c>
      <c r="W35" s="52">
        <f t="shared" si="7"/>
        <v>8</v>
      </c>
      <c r="X35" s="81">
        <f t="shared" si="5"/>
        <v>0</v>
      </c>
      <c r="Y35" s="89">
        <f t="shared" si="15"/>
        <v>252</v>
      </c>
      <c r="Z35" s="157" t="s">
        <v>74</v>
      </c>
      <c r="AA35" s="162"/>
      <c r="AB35" s="163"/>
      <c r="AC35" s="5"/>
    </row>
    <row r="36" spans="1:29" ht="19.5" thickTop="1" thickBot="1">
      <c r="A36" s="114">
        <v>29</v>
      </c>
      <c r="B36" s="115" t="s">
        <v>71</v>
      </c>
      <c r="C36" s="108">
        <v>3</v>
      </c>
      <c r="D36" s="51"/>
      <c r="E36" s="30">
        <f t="shared" si="9"/>
        <v>99</v>
      </c>
      <c r="F36" s="31">
        <f t="shared" si="9"/>
        <v>0</v>
      </c>
      <c r="G36" s="63">
        <v>4</v>
      </c>
      <c r="H36" s="51"/>
      <c r="I36" s="30">
        <f t="shared" si="11"/>
        <v>132</v>
      </c>
      <c r="J36" s="31">
        <f t="shared" si="10"/>
        <v>0</v>
      </c>
      <c r="K36" s="63">
        <v>4</v>
      </c>
      <c r="L36" s="51"/>
      <c r="M36" s="30">
        <f t="shared" si="12"/>
        <v>120</v>
      </c>
      <c r="N36" s="31">
        <f t="shared" si="12"/>
        <v>0</v>
      </c>
      <c r="O36" s="63"/>
      <c r="P36" s="51"/>
      <c r="Q36" s="32">
        <f t="shared" si="13"/>
        <v>0</v>
      </c>
      <c r="R36" s="32">
        <f t="shared" si="13"/>
        <v>0</v>
      </c>
      <c r="S36" s="63"/>
      <c r="T36" s="51"/>
      <c r="U36" s="30">
        <f t="shared" si="14"/>
        <v>0</v>
      </c>
      <c r="V36" s="33">
        <f t="shared" si="14"/>
        <v>0</v>
      </c>
      <c r="W36" s="52">
        <f t="shared" si="7"/>
        <v>11</v>
      </c>
      <c r="X36" s="81">
        <f t="shared" si="5"/>
        <v>0</v>
      </c>
      <c r="Y36" s="89">
        <f t="shared" si="15"/>
        <v>351</v>
      </c>
      <c r="Z36" s="158"/>
      <c r="AA36" s="162"/>
      <c r="AB36" s="163"/>
      <c r="AC36" s="5"/>
    </row>
    <row r="37" spans="1:29" ht="30" thickTop="1" thickBot="1">
      <c r="A37" s="114">
        <v>30</v>
      </c>
      <c r="B37" s="115" t="s">
        <v>72</v>
      </c>
      <c r="C37" s="108"/>
      <c r="D37" s="51"/>
      <c r="E37" s="30">
        <f t="shared" si="9"/>
        <v>0</v>
      </c>
      <c r="F37" s="31">
        <f t="shared" si="9"/>
        <v>0</v>
      </c>
      <c r="G37" s="63"/>
      <c r="H37" s="51"/>
      <c r="I37" s="30">
        <f t="shared" si="11"/>
        <v>0</v>
      </c>
      <c r="J37" s="31">
        <f t="shared" si="10"/>
        <v>0</v>
      </c>
      <c r="K37" s="63">
        <v>3</v>
      </c>
      <c r="L37" s="51"/>
      <c r="M37" s="30">
        <f t="shared" si="12"/>
        <v>90</v>
      </c>
      <c r="N37" s="31">
        <f t="shared" si="12"/>
        <v>0</v>
      </c>
      <c r="O37" s="63">
        <v>6</v>
      </c>
      <c r="P37" s="51"/>
      <c r="Q37" s="32">
        <f t="shared" si="13"/>
        <v>90</v>
      </c>
      <c r="R37" s="32">
        <f t="shared" si="13"/>
        <v>0</v>
      </c>
      <c r="S37" s="63"/>
      <c r="T37" s="51"/>
      <c r="U37" s="30">
        <f t="shared" si="14"/>
        <v>0</v>
      </c>
      <c r="V37" s="33">
        <f t="shared" si="14"/>
        <v>0</v>
      </c>
      <c r="W37" s="52">
        <f t="shared" si="7"/>
        <v>6</v>
      </c>
      <c r="X37" s="81">
        <f t="shared" si="5"/>
        <v>0</v>
      </c>
      <c r="Y37" s="89">
        <f t="shared" si="15"/>
        <v>180</v>
      </c>
      <c r="Z37" s="159"/>
      <c r="AA37" s="162"/>
      <c r="AB37" s="163"/>
      <c r="AC37" s="5"/>
    </row>
    <row r="38" spans="1:29" ht="19.5" thickTop="1" thickBot="1">
      <c r="A38" s="116">
        <v>31</v>
      </c>
      <c r="B38" s="117" t="s">
        <v>29</v>
      </c>
      <c r="C38" s="109"/>
      <c r="D38" s="62"/>
      <c r="E38" s="30">
        <f t="shared" si="9"/>
        <v>0</v>
      </c>
      <c r="F38" s="31">
        <f t="shared" si="9"/>
        <v>0</v>
      </c>
      <c r="G38" s="66"/>
      <c r="H38" s="62"/>
      <c r="I38" s="30">
        <f t="shared" si="11"/>
        <v>0</v>
      </c>
      <c r="J38" s="31">
        <f t="shared" si="10"/>
        <v>0</v>
      </c>
      <c r="K38" s="66"/>
      <c r="L38" s="62">
        <v>2</v>
      </c>
      <c r="M38" s="30">
        <f t="shared" si="12"/>
        <v>0</v>
      </c>
      <c r="N38" s="31">
        <f t="shared" si="12"/>
        <v>60</v>
      </c>
      <c r="O38" s="66"/>
      <c r="P38" s="62">
        <v>1</v>
      </c>
      <c r="Q38" s="32">
        <f t="shared" si="13"/>
        <v>0</v>
      </c>
      <c r="R38" s="32">
        <f t="shared" si="13"/>
        <v>15</v>
      </c>
      <c r="S38" s="66"/>
      <c r="T38" s="62">
        <v>3</v>
      </c>
      <c r="U38" s="30">
        <f t="shared" si="14"/>
        <v>0</v>
      </c>
      <c r="V38" s="33">
        <f t="shared" si="14"/>
        <v>45</v>
      </c>
      <c r="W38" s="52">
        <f t="shared" si="7"/>
        <v>0</v>
      </c>
      <c r="X38" s="81">
        <f t="shared" si="5"/>
        <v>4</v>
      </c>
      <c r="Y38" s="84">
        <f t="shared" si="8"/>
        <v>0</v>
      </c>
      <c r="Z38" s="88"/>
      <c r="AA38" s="79">
        <f t="shared" si="6"/>
        <v>120</v>
      </c>
      <c r="AB38" s="80">
        <v>120</v>
      </c>
      <c r="AC38" s="5"/>
    </row>
    <row r="39" spans="1:29" ht="17.25" thickTop="1" thickBot="1">
      <c r="A39" s="28"/>
      <c r="B39" s="71" t="s">
        <v>30</v>
      </c>
      <c r="C39" s="132">
        <f>SUM(C8:C38)</f>
        <v>32</v>
      </c>
      <c r="D39" s="133">
        <f>SUM(D8:D38)</f>
        <v>1</v>
      </c>
      <c r="E39" s="41"/>
      <c r="F39" s="42"/>
      <c r="G39" s="132">
        <f>SUM(G8:G38)</f>
        <v>32</v>
      </c>
      <c r="H39" s="133">
        <f>SUM(H8:H38)</f>
        <v>3</v>
      </c>
      <c r="I39" s="41"/>
      <c r="J39" s="42"/>
      <c r="K39" s="132">
        <f>SUM(K8:K38)</f>
        <v>29</v>
      </c>
      <c r="L39" s="133">
        <f>SUM(L8:L38)</f>
        <v>5</v>
      </c>
      <c r="M39" s="41"/>
      <c r="N39" s="42"/>
      <c r="O39" s="132">
        <f>SUM(O8:O38)</f>
        <v>25</v>
      </c>
      <c r="P39" s="133">
        <f>SUM(P8:P38)</f>
        <v>6</v>
      </c>
      <c r="Q39" s="41"/>
      <c r="R39" s="42"/>
      <c r="S39" s="132">
        <f>SUM(S8:S38)</f>
        <v>19</v>
      </c>
      <c r="T39" s="133">
        <f>SUM(T8:T38)</f>
        <v>12</v>
      </c>
      <c r="U39" s="41"/>
      <c r="V39" s="42"/>
      <c r="W39" s="78">
        <f>SUM(W8:W38)</f>
        <v>115</v>
      </c>
      <c r="X39" s="1">
        <f>SUM(X8:X38)</f>
        <v>18</v>
      </c>
      <c r="Y39" s="164"/>
      <c r="Z39" s="165"/>
      <c r="AA39" s="169">
        <f>SUM(AA8:AA10,AA12:AA13,AA15:AA20,AA38:AA38)</f>
        <v>540</v>
      </c>
      <c r="AB39" s="172">
        <v>540</v>
      </c>
      <c r="AC39" s="5"/>
    </row>
    <row r="40" spans="1:29" ht="17.25" thickTop="1" thickBot="1">
      <c r="A40" s="36"/>
      <c r="B40" s="7" t="s">
        <v>31</v>
      </c>
      <c r="C40" s="154">
        <f>SUM(C39:D39)</f>
        <v>33</v>
      </c>
      <c r="D40" s="155"/>
      <c r="E40" s="43"/>
      <c r="F40" s="42"/>
      <c r="G40" s="154">
        <f>SUM(G39:H39)</f>
        <v>35</v>
      </c>
      <c r="H40" s="155"/>
      <c r="I40" s="43"/>
      <c r="J40" s="42"/>
      <c r="K40" s="154">
        <f>SUM(K39:L39)</f>
        <v>34</v>
      </c>
      <c r="L40" s="155"/>
      <c r="M40" s="43"/>
      <c r="N40" s="42"/>
      <c r="O40" s="154">
        <f>SUM(O39:P39)</f>
        <v>31</v>
      </c>
      <c r="P40" s="155"/>
      <c r="Q40" s="43"/>
      <c r="R40" s="42"/>
      <c r="S40" s="154">
        <f>SUM(S39:T39)</f>
        <v>31</v>
      </c>
      <c r="T40" s="155"/>
      <c r="U40" s="43"/>
      <c r="V40" s="42"/>
      <c r="W40" s="154">
        <f>SUM(W39:X39)</f>
        <v>133</v>
      </c>
      <c r="X40" s="156"/>
      <c r="Y40" s="166"/>
      <c r="Z40" s="165"/>
      <c r="AA40" s="170"/>
      <c r="AB40" s="173"/>
      <c r="AC40" s="5"/>
    </row>
    <row r="41" spans="1:29" ht="17.25" thickTop="1" thickBot="1">
      <c r="A41" s="44"/>
      <c r="B41" s="45" t="s">
        <v>32</v>
      </c>
      <c r="C41" s="154">
        <v>33</v>
      </c>
      <c r="D41" s="155"/>
      <c r="E41" s="46"/>
      <c r="F41" s="47"/>
      <c r="G41" s="154">
        <v>35</v>
      </c>
      <c r="H41" s="155"/>
      <c r="I41" s="30"/>
      <c r="J41" s="31"/>
      <c r="K41" s="154">
        <v>34</v>
      </c>
      <c r="L41" s="155"/>
      <c r="M41" s="30"/>
      <c r="N41" s="31"/>
      <c r="O41" s="154">
        <v>31</v>
      </c>
      <c r="P41" s="155"/>
      <c r="Q41" s="30"/>
      <c r="R41" s="31"/>
      <c r="S41" s="154">
        <v>31</v>
      </c>
      <c r="T41" s="155"/>
      <c r="U41" s="30"/>
      <c r="V41" s="31"/>
      <c r="W41" s="154">
        <f>SUM(C41,G41,K41,O41)</f>
        <v>133</v>
      </c>
      <c r="X41" s="155"/>
      <c r="Y41" s="167"/>
      <c r="Z41" s="168"/>
      <c r="AA41" s="171"/>
      <c r="AB41" s="174"/>
      <c r="AC41" s="5"/>
    </row>
    <row r="42" spans="1:29" ht="16.5" thickTop="1" thickBot="1">
      <c r="A42" s="146" t="s">
        <v>41</v>
      </c>
      <c r="B42" s="147"/>
      <c r="C42" s="147"/>
      <c r="D42" s="148"/>
      <c r="E42" s="148"/>
      <c r="F42" s="148"/>
      <c r="G42" s="148"/>
      <c r="H42" s="148"/>
      <c r="I42" s="148"/>
      <c r="J42" s="148"/>
      <c r="K42" s="1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  <c r="Z42" s="48"/>
      <c r="AA42" s="48"/>
      <c r="AB42" s="48"/>
      <c r="AC42" s="50"/>
    </row>
    <row r="43" spans="1:29" s="122" customFormat="1" ht="20.45" customHeight="1" thickTop="1">
      <c r="B43" s="150" t="s">
        <v>76</v>
      </c>
      <c r="C43" s="151"/>
      <c r="D43" s="152" t="s">
        <v>77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23"/>
      <c r="U43" s="123"/>
      <c r="V43" s="123"/>
      <c r="W43" s="123"/>
      <c r="X43" s="124"/>
    </row>
    <row r="44" spans="1:29" ht="18.75">
      <c r="B44" s="67" t="s">
        <v>34</v>
      </c>
      <c r="C44" s="118">
        <v>2</v>
      </c>
      <c r="D44" s="119"/>
      <c r="E44" s="119"/>
      <c r="F44" s="119"/>
      <c r="G44" s="118">
        <v>2</v>
      </c>
      <c r="H44" s="119"/>
      <c r="I44" s="119"/>
      <c r="J44" s="119"/>
      <c r="K44" s="118">
        <v>2</v>
      </c>
      <c r="L44" s="119"/>
      <c r="M44" s="119"/>
      <c r="N44" s="119"/>
      <c r="O44" s="118">
        <v>2</v>
      </c>
      <c r="P44" s="119"/>
      <c r="Q44" s="119"/>
      <c r="R44" s="119"/>
      <c r="S44" s="118">
        <v>2</v>
      </c>
      <c r="W44" s="70">
        <f t="shared" ref="W44" si="16">SUM(S44/2,O44/2,K44,C44,G44)</f>
        <v>8</v>
      </c>
    </row>
    <row r="45" spans="1:29" ht="4.5" customHeight="1"/>
    <row r="46" spans="1:29">
      <c r="C46" s="153" t="s">
        <v>39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9">
      <c r="C47" s="218" t="s">
        <v>75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</row>
    <row r="48" spans="1:29" customFormat="1">
      <c r="B48" s="216" t="s">
        <v>86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7"/>
      <c r="X48" s="217"/>
      <c r="Y48" s="217"/>
      <c r="Z48" s="217"/>
      <c r="AA48" s="217"/>
    </row>
    <row r="49" spans="2:27" customFormat="1">
      <c r="B49" s="216" t="s">
        <v>87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7"/>
      <c r="X49" s="217"/>
      <c r="Y49" s="217"/>
      <c r="Z49" s="217"/>
      <c r="AA49" s="217"/>
    </row>
    <row r="50" spans="2:27" customFormat="1">
      <c r="C50" t="s">
        <v>79</v>
      </c>
    </row>
  </sheetData>
  <mergeCells count="44">
    <mergeCell ref="B48:V48"/>
    <mergeCell ref="B49:V49"/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AA24:AB37"/>
    <mergeCell ref="Z35:Z37"/>
    <mergeCell ref="Y39:Z41"/>
    <mergeCell ref="AA39:AA41"/>
    <mergeCell ref="AB39:AB41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A42:K42"/>
    <mergeCell ref="B43:C43"/>
    <mergeCell ref="D43:S43"/>
    <mergeCell ref="C46:T46"/>
    <mergeCell ref="C47:T47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0"/>
  <sheetViews>
    <sheetView topLeftCell="A26" zoomScale="80" zoomScaleNormal="80" workbookViewId="0">
      <selection activeCell="I53" sqref="I53"/>
    </sheetView>
  </sheetViews>
  <sheetFormatPr defaultColWidth="9.140625" defaultRowHeight="15"/>
  <cols>
    <col min="1" max="1" width="4.42578125" style="105" customWidth="1"/>
    <col min="2" max="2" width="43" style="105" customWidth="1"/>
    <col min="3" max="3" width="5.5703125" style="105" customWidth="1"/>
    <col min="4" max="4" width="3.42578125" style="105" bestFit="1" customWidth="1"/>
    <col min="5" max="5" width="6.85546875" style="105" customWidth="1"/>
    <col min="6" max="6" width="4.42578125" style="105" bestFit="1" customWidth="1"/>
    <col min="7" max="7" width="5.28515625" style="105" customWidth="1"/>
    <col min="8" max="8" width="3.42578125" style="105" bestFit="1" customWidth="1"/>
    <col min="9" max="9" width="6.85546875" style="105" customWidth="1"/>
    <col min="10" max="10" width="4.42578125" style="105" bestFit="1" customWidth="1"/>
    <col min="11" max="11" width="5" style="105" customWidth="1"/>
    <col min="12" max="12" width="3.42578125" style="105" bestFit="1" customWidth="1"/>
    <col min="13" max="13" width="6.28515625" style="105" customWidth="1"/>
    <col min="14" max="14" width="4.42578125" style="105" bestFit="1" customWidth="1"/>
    <col min="15" max="15" width="4.85546875" style="105" customWidth="1"/>
    <col min="16" max="16" width="3.42578125" style="105" bestFit="1" customWidth="1"/>
    <col min="17" max="17" width="6.5703125" style="105" customWidth="1"/>
    <col min="18" max="18" width="4.42578125" style="105" bestFit="1" customWidth="1"/>
    <col min="19" max="19" width="5" style="105" customWidth="1"/>
    <col min="20" max="20" width="5.28515625" style="105" customWidth="1"/>
    <col min="21" max="21" width="6.5703125" style="105" customWidth="1"/>
    <col min="22" max="22" width="4.42578125" style="105" bestFit="1" customWidth="1"/>
    <col min="23" max="23" width="10.7109375" style="105" bestFit="1" customWidth="1"/>
    <col min="24" max="24" width="11.5703125" style="105" bestFit="1" customWidth="1"/>
    <col min="25" max="25" width="7.28515625" style="105" customWidth="1"/>
    <col min="26" max="26" width="6.85546875" style="105" customWidth="1"/>
    <col min="27" max="27" width="6.140625" style="105" customWidth="1"/>
    <col min="28" max="28" width="6.28515625" style="105" customWidth="1"/>
    <col min="29" max="16384" width="9.140625" style="105"/>
  </cols>
  <sheetData>
    <row r="1" spans="1:29" ht="13.5" customHeight="1" thickBot="1">
      <c r="B1" s="121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85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58</v>
      </c>
      <c r="D4" s="180"/>
      <c r="E4" s="180"/>
      <c r="F4" s="181"/>
      <c r="G4" s="182" t="s">
        <v>59</v>
      </c>
      <c r="H4" s="183"/>
      <c r="I4" s="183"/>
      <c r="J4" s="184"/>
      <c r="K4" s="182" t="s">
        <v>78</v>
      </c>
      <c r="L4" s="183"/>
      <c r="M4" s="183"/>
      <c r="N4" s="184"/>
      <c r="O4" s="182" t="s">
        <v>83</v>
      </c>
      <c r="P4" s="183"/>
      <c r="Q4" s="183"/>
      <c r="R4" s="183"/>
      <c r="S4" s="183"/>
      <c r="T4" s="183"/>
      <c r="U4" s="183"/>
      <c r="V4" s="184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39" t="s">
        <v>8</v>
      </c>
      <c r="X5" s="140" t="s">
        <v>9</v>
      </c>
      <c r="Y5" s="11" t="s">
        <v>8</v>
      </c>
      <c r="Z5" s="185" t="s">
        <v>12</v>
      </c>
      <c r="AA5" s="139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3</v>
      </c>
      <c r="H8" s="51"/>
      <c r="I8" s="30">
        <f t="shared" ref="I8:J23" si="1">G8*33</f>
        <v>99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4</v>
      </c>
      <c r="T8" s="51"/>
      <c r="U8" s="32">
        <f>S8*13</f>
        <v>52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368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8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8" si="6">SUM(F9,R9,J9,N9,V9)</f>
        <v>0</v>
      </c>
      <c r="AB9" s="142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43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41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8" si="7">SUM(S12/2,O12/2,K12,C12,G12)</f>
        <v>2</v>
      </c>
      <c r="X12" s="54">
        <f t="shared" si="5"/>
        <v>0</v>
      </c>
      <c r="Y12" s="141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41">
        <f t="shared" ref="Y13:Y38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41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41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41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41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2</v>
      </c>
      <c r="I18" s="30">
        <f t="shared" si="1"/>
        <v>0</v>
      </c>
      <c r="J18" s="31">
        <v>35</v>
      </c>
      <c r="K18" s="64"/>
      <c r="L18" s="51">
        <v>1</v>
      </c>
      <c r="M18" s="30">
        <f t="shared" si="2"/>
        <v>0</v>
      </c>
      <c r="N18" s="31">
        <v>61</v>
      </c>
      <c r="O18" s="64"/>
      <c r="P18" s="51">
        <v>4</v>
      </c>
      <c r="Q18" s="32">
        <f t="shared" si="3"/>
        <v>0</v>
      </c>
      <c r="R18" s="32">
        <v>90</v>
      </c>
      <c r="S18" s="64"/>
      <c r="T18" s="51">
        <v>6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41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1</v>
      </c>
      <c r="D19" s="51">
        <v>1</v>
      </c>
      <c r="E19" s="30">
        <f t="shared" si="0"/>
        <v>33</v>
      </c>
      <c r="F19" s="31">
        <f t="shared" si="0"/>
        <v>33</v>
      </c>
      <c r="G19" s="64">
        <v>3</v>
      </c>
      <c r="H19" s="51">
        <v>1</v>
      </c>
      <c r="I19" s="30">
        <f t="shared" si="1"/>
        <v>99</v>
      </c>
      <c r="J19" s="31">
        <f t="shared" si="1"/>
        <v>33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41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41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41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41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110">
        <v>16</v>
      </c>
      <c r="B23" s="111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41">
        <f t="shared" si="8"/>
        <v>122</v>
      </c>
      <c r="Z23" s="56">
        <v>120</v>
      </c>
      <c r="AA23" s="177"/>
      <c r="AB23" s="178"/>
      <c r="AC23" s="5"/>
    </row>
    <row r="24" spans="1:29" ht="18.600000000000001" customHeight="1" thickTop="1" thickBot="1">
      <c r="A24" s="112">
        <v>17</v>
      </c>
      <c r="B24" s="113" t="s">
        <v>60</v>
      </c>
      <c r="C24" s="107">
        <v>1</v>
      </c>
      <c r="D24" s="61"/>
      <c r="E24" s="30">
        <f t="shared" ref="E24:F38" si="9">C24*33</f>
        <v>33</v>
      </c>
      <c r="F24" s="31">
        <f t="shared" si="9"/>
        <v>0</v>
      </c>
      <c r="G24" s="65"/>
      <c r="H24" s="61"/>
      <c r="I24" s="30">
        <f>G24*33</f>
        <v>0</v>
      </c>
      <c r="J24" s="31">
        <f t="shared" ref="J24:J38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O24*15</f>
        <v>0</v>
      </c>
      <c r="R24" s="32">
        <f>P24*15</f>
        <v>0</v>
      </c>
      <c r="S24" s="65"/>
      <c r="T24" s="61"/>
      <c r="U24" s="30">
        <f>S24*15</f>
        <v>0</v>
      </c>
      <c r="V24" s="33">
        <f>T24*15</f>
        <v>0</v>
      </c>
      <c r="W24" s="52">
        <f t="shared" si="7"/>
        <v>1</v>
      </c>
      <c r="X24" s="81">
        <f t="shared" si="5"/>
        <v>0</v>
      </c>
      <c r="Y24" s="120">
        <f>SUM(E24,I24,Q24,M24,U24)</f>
        <v>33</v>
      </c>
      <c r="Z24" s="157" t="s">
        <v>73</v>
      </c>
      <c r="AA24" s="160"/>
      <c r="AB24" s="161"/>
      <c r="AC24" s="5"/>
    </row>
    <row r="25" spans="1:29" ht="19.5" thickTop="1" thickBot="1">
      <c r="A25" s="114">
        <v>18</v>
      </c>
      <c r="B25" s="106" t="s">
        <v>61</v>
      </c>
      <c r="C25" s="108"/>
      <c r="D25" s="51"/>
      <c r="E25" s="30">
        <f t="shared" si="9"/>
        <v>0</v>
      </c>
      <c r="F25" s="31">
        <f t="shared" si="9"/>
        <v>0</v>
      </c>
      <c r="G25" s="63"/>
      <c r="H25" s="51"/>
      <c r="I25" s="30">
        <f t="shared" ref="I25:I38" si="11">G25*33</f>
        <v>0</v>
      </c>
      <c r="J25" s="31">
        <f t="shared" si="10"/>
        <v>0</v>
      </c>
      <c r="K25" s="63"/>
      <c r="L25" s="51"/>
      <c r="M25" s="30">
        <f t="shared" ref="M25:N38" si="12">K25*30</f>
        <v>0</v>
      </c>
      <c r="N25" s="31">
        <f t="shared" si="12"/>
        <v>0</v>
      </c>
      <c r="O25" s="63">
        <v>2</v>
      </c>
      <c r="P25" s="51"/>
      <c r="Q25" s="32">
        <f t="shared" ref="Q25:R38" si="13">O25*15</f>
        <v>30</v>
      </c>
      <c r="R25" s="32">
        <f t="shared" si="13"/>
        <v>0</v>
      </c>
      <c r="S25" s="63"/>
      <c r="T25" s="51"/>
      <c r="U25" s="30">
        <f t="shared" ref="U25:V38" si="14">S25*15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9">
        <f t="shared" si="8"/>
        <v>30</v>
      </c>
      <c r="Z25" s="158"/>
      <c r="AA25" s="162"/>
      <c r="AB25" s="163"/>
      <c r="AC25" s="5"/>
    </row>
    <row r="26" spans="1:29" ht="30" thickTop="1" thickBot="1">
      <c r="A26" s="114">
        <v>19</v>
      </c>
      <c r="B26" s="106" t="s">
        <v>62</v>
      </c>
      <c r="C26" s="108"/>
      <c r="D26" s="51"/>
      <c r="E26" s="30">
        <f t="shared" si="9"/>
        <v>0</v>
      </c>
      <c r="F26" s="31">
        <f t="shared" si="9"/>
        <v>0</v>
      </c>
      <c r="G26" s="63">
        <v>1</v>
      </c>
      <c r="H26" s="51"/>
      <c r="I26" s="30">
        <f t="shared" si="11"/>
        <v>33</v>
      </c>
      <c r="J26" s="31">
        <f t="shared" si="10"/>
        <v>0</v>
      </c>
      <c r="K26" s="63"/>
      <c r="L26" s="51"/>
      <c r="M26" s="30">
        <f t="shared" si="12"/>
        <v>0</v>
      </c>
      <c r="N26" s="31">
        <f t="shared" si="12"/>
        <v>0</v>
      </c>
      <c r="O26" s="63"/>
      <c r="P26" s="51"/>
      <c r="Q26" s="32">
        <f t="shared" si="13"/>
        <v>0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1</v>
      </c>
      <c r="X26" s="81">
        <f t="shared" si="5"/>
        <v>0</v>
      </c>
      <c r="Y26" s="89">
        <f t="shared" si="8"/>
        <v>33</v>
      </c>
      <c r="Z26" s="158"/>
      <c r="AA26" s="162"/>
      <c r="AB26" s="163"/>
      <c r="AC26" s="5"/>
    </row>
    <row r="27" spans="1:29" ht="19.5" thickTop="1" thickBot="1">
      <c r="A27" s="114">
        <v>20</v>
      </c>
      <c r="B27" s="106" t="s">
        <v>63</v>
      </c>
      <c r="C27" s="108"/>
      <c r="D27" s="51"/>
      <c r="E27" s="30">
        <f t="shared" si="9"/>
        <v>0</v>
      </c>
      <c r="F27" s="31">
        <f t="shared" si="9"/>
        <v>0</v>
      </c>
      <c r="G27" s="63"/>
      <c r="H27" s="51"/>
      <c r="I27" s="30">
        <f t="shared" si="11"/>
        <v>0</v>
      </c>
      <c r="J27" s="31">
        <f t="shared" si="10"/>
        <v>0</v>
      </c>
      <c r="K27" s="63"/>
      <c r="L27" s="51"/>
      <c r="M27" s="30">
        <f t="shared" si="12"/>
        <v>0</v>
      </c>
      <c r="N27" s="31">
        <f t="shared" si="12"/>
        <v>0</v>
      </c>
      <c r="O27" s="63">
        <v>2</v>
      </c>
      <c r="P27" s="51"/>
      <c r="Q27" s="32">
        <f t="shared" si="13"/>
        <v>30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1</v>
      </c>
      <c r="X27" s="81">
        <f t="shared" si="5"/>
        <v>0</v>
      </c>
      <c r="Y27" s="89">
        <f t="shared" si="8"/>
        <v>30</v>
      </c>
      <c r="Z27" s="158"/>
      <c r="AA27" s="162"/>
      <c r="AB27" s="163"/>
      <c r="AC27" s="5"/>
    </row>
    <row r="28" spans="1:29" ht="19.5" thickTop="1" thickBot="1">
      <c r="A28" s="114">
        <v>21</v>
      </c>
      <c r="B28" s="115" t="s">
        <v>64</v>
      </c>
      <c r="C28" s="108">
        <v>2</v>
      </c>
      <c r="D28" s="51"/>
      <c r="E28" s="30">
        <f t="shared" si="9"/>
        <v>66</v>
      </c>
      <c r="F28" s="31">
        <f t="shared" si="9"/>
        <v>0</v>
      </c>
      <c r="G28" s="63"/>
      <c r="H28" s="51"/>
      <c r="I28" s="30">
        <f t="shared" si="11"/>
        <v>0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2</v>
      </c>
      <c r="X28" s="81">
        <f t="shared" si="5"/>
        <v>0</v>
      </c>
      <c r="Y28" s="89">
        <f t="shared" si="8"/>
        <v>66</v>
      </c>
      <c r="Z28" s="158"/>
      <c r="AA28" s="162"/>
      <c r="AB28" s="163"/>
      <c r="AC28" s="5"/>
    </row>
    <row r="29" spans="1:29" ht="19.5" thickTop="1" thickBot="1">
      <c r="A29" s="114">
        <v>22</v>
      </c>
      <c r="B29" s="115" t="s">
        <v>43</v>
      </c>
      <c r="C29" s="108">
        <v>1</v>
      </c>
      <c r="D29" s="51"/>
      <c r="E29" s="30">
        <f t="shared" si="9"/>
        <v>33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2</v>
      </c>
      <c r="X29" s="81">
        <f t="shared" si="5"/>
        <v>0</v>
      </c>
      <c r="Y29" s="89">
        <f t="shared" si="8"/>
        <v>66</v>
      </c>
      <c r="Z29" s="158"/>
      <c r="AA29" s="162"/>
      <c r="AB29" s="163"/>
      <c r="AC29" s="5"/>
    </row>
    <row r="30" spans="1:29" ht="19.5" thickTop="1" thickBot="1">
      <c r="A30" s="114">
        <v>23</v>
      </c>
      <c r="B30" s="115" t="s">
        <v>65</v>
      </c>
      <c r="C30" s="108"/>
      <c r="D30" s="51"/>
      <c r="E30" s="30">
        <f t="shared" si="9"/>
        <v>0</v>
      </c>
      <c r="F30" s="31">
        <f t="shared" si="9"/>
        <v>0</v>
      </c>
      <c r="G30" s="63">
        <v>1</v>
      </c>
      <c r="H30" s="51"/>
      <c r="I30" s="30">
        <f t="shared" si="11"/>
        <v>33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1</v>
      </c>
      <c r="X30" s="81">
        <f t="shared" si="5"/>
        <v>0</v>
      </c>
      <c r="Y30" s="89">
        <f t="shared" si="8"/>
        <v>33</v>
      </c>
      <c r="Z30" s="158"/>
      <c r="AA30" s="162"/>
      <c r="AB30" s="163"/>
      <c r="AC30" s="5"/>
    </row>
    <row r="31" spans="1:29" ht="19.5" thickTop="1" thickBot="1">
      <c r="A31" s="114">
        <v>24</v>
      </c>
      <c r="B31" s="115" t="s">
        <v>66</v>
      </c>
      <c r="C31" s="108">
        <v>2</v>
      </c>
      <c r="D31" s="51"/>
      <c r="E31" s="30">
        <f t="shared" si="9"/>
        <v>66</v>
      </c>
      <c r="F31" s="31">
        <f t="shared" si="9"/>
        <v>0</v>
      </c>
      <c r="G31" s="63">
        <v>2</v>
      </c>
      <c r="H31" s="51"/>
      <c r="I31" s="30">
        <f t="shared" si="11"/>
        <v>66</v>
      </c>
      <c r="J31" s="31">
        <f t="shared" si="10"/>
        <v>0</v>
      </c>
      <c r="K31" s="63">
        <v>1</v>
      </c>
      <c r="L31" s="51"/>
      <c r="M31" s="30">
        <f t="shared" si="12"/>
        <v>30</v>
      </c>
      <c r="N31" s="31">
        <f t="shared" si="12"/>
        <v>0</v>
      </c>
      <c r="O31" s="63"/>
      <c r="P31" s="51"/>
      <c r="Q31" s="32">
        <f t="shared" si="13"/>
        <v>0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5</v>
      </c>
      <c r="X31" s="81">
        <f t="shared" si="5"/>
        <v>0</v>
      </c>
      <c r="Y31" s="89">
        <f t="shared" si="8"/>
        <v>162</v>
      </c>
      <c r="Z31" s="158"/>
      <c r="AA31" s="162"/>
      <c r="AB31" s="163"/>
      <c r="AC31" s="5"/>
    </row>
    <row r="32" spans="1:29" ht="28.9" customHeight="1" thickTop="1" thickBot="1">
      <c r="A32" s="114">
        <v>25</v>
      </c>
      <c r="B32" s="115" t="s">
        <v>67</v>
      </c>
      <c r="C32" s="108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2</v>
      </c>
      <c r="L32" s="51"/>
      <c r="M32" s="30">
        <f t="shared" si="12"/>
        <v>60</v>
      </c>
      <c r="N32" s="31">
        <f t="shared" si="12"/>
        <v>0</v>
      </c>
      <c r="O32" s="63"/>
      <c r="P32" s="51"/>
      <c r="Q32" s="32">
        <f t="shared" si="13"/>
        <v>0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5</v>
      </c>
      <c r="X32" s="81">
        <f t="shared" si="5"/>
        <v>0</v>
      </c>
      <c r="Y32" s="89">
        <f>SUM(E32,I32,Q32,M32,U32)</f>
        <v>159</v>
      </c>
      <c r="Z32" s="158"/>
      <c r="AA32" s="162"/>
      <c r="AB32" s="163"/>
      <c r="AC32" s="5"/>
    </row>
    <row r="33" spans="1:29" ht="30" thickTop="1" thickBot="1">
      <c r="A33" s="114">
        <v>26</v>
      </c>
      <c r="B33" s="115" t="s">
        <v>68</v>
      </c>
      <c r="C33" s="108">
        <v>1</v>
      </c>
      <c r="D33" s="51"/>
      <c r="E33" s="30">
        <f t="shared" si="9"/>
        <v>33</v>
      </c>
      <c r="F33" s="31">
        <f t="shared" si="9"/>
        <v>0</v>
      </c>
      <c r="G33" s="63">
        <v>2</v>
      </c>
      <c r="H33" s="51"/>
      <c r="I33" s="30">
        <f t="shared" si="11"/>
        <v>66</v>
      </c>
      <c r="J33" s="31">
        <f t="shared" si="10"/>
        <v>0</v>
      </c>
      <c r="K33" s="63"/>
      <c r="L33" s="51"/>
      <c r="M33" s="30">
        <f t="shared" si="12"/>
        <v>0</v>
      </c>
      <c r="N33" s="31">
        <f t="shared" si="12"/>
        <v>0</v>
      </c>
      <c r="O33" s="63"/>
      <c r="P33" s="51"/>
      <c r="Q33" s="32">
        <f t="shared" si="13"/>
        <v>0</v>
      </c>
      <c r="R33" s="32">
        <f t="shared" si="13"/>
        <v>0</v>
      </c>
      <c r="S33" s="63"/>
      <c r="T33" s="51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89">
        <f t="shared" ref="Y33:Y37" si="15">SUM(E33,I33,Q33,M33,U33)</f>
        <v>99</v>
      </c>
      <c r="Z33" s="158"/>
      <c r="AA33" s="162"/>
      <c r="AB33" s="163"/>
      <c r="AC33" s="5"/>
    </row>
    <row r="34" spans="1:29" ht="30" thickTop="1" thickBot="1">
      <c r="A34" s="114">
        <v>27</v>
      </c>
      <c r="B34" s="115" t="s">
        <v>69</v>
      </c>
      <c r="C34" s="108"/>
      <c r="D34" s="51"/>
      <c r="E34" s="30">
        <f t="shared" si="9"/>
        <v>0</v>
      </c>
      <c r="F34" s="31">
        <f t="shared" si="9"/>
        <v>0</v>
      </c>
      <c r="G34" s="63"/>
      <c r="H34" s="51"/>
      <c r="I34" s="30">
        <f t="shared" si="11"/>
        <v>0</v>
      </c>
      <c r="J34" s="31">
        <f t="shared" si="10"/>
        <v>0</v>
      </c>
      <c r="K34" s="63">
        <v>1</v>
      </c>
      <c r="L34" s="51"/>
      <c r="M34" s="30">
        <f t="shared" si="12"/>
        <v>30</v>
      </c>
      <c r="N34" s="31">
        <f t="shared" si="12"/>
        <v>0</v>
      </c>
      <c r="O34" s="63">
        <v>4</v>
      </c>
      <c r="P34" s="51"/>
      <c r="Q34" s="32">
        <f t="shared" si="13"/>
        <v>60</v>
      </c>
      <c r="R34" s="32">
        <f t="shared" si="13"/>
        <v>0</v>
      </c>
      <c r="S34" s="63"/>
      <c r="T34" s="51"/>
      <c r="U34" s="30">
        <f t="shared" si="14"/>
        <v>0</v>
      </c>
      <c r="V34" s="33">
        <f t="shared" si="14"/>
        <v>0</v>
      </c>
      <c r="W34" s="52">
        <f t="shared" si="7"/>
        <v>3</v>
      </c>
      <c r="X34" s="81">
        <f t="shared" si="5"/>
        <v>0</v>
      </c>
      <c r="Y34" s="89">
        <f t="shared" si="15"/>
        <v>90</v>
      </c>
      <c r="Z34" s="159"/>
      <c r="AA34" s="162"/>
      <c r="AB34" s="163"/>
      <c r="AC34" s="5"/>
    </row>
    <row r="35" spans="1:29" ht="19.5" thickTop="1" thickBot="1">
      <c r="A35" s="114">
        <v>28</v>
      </c>
      <c r="B35" s="115" t="s">
        <v>70</v>
      </c>
      <c r="C35" s="108"/>
      <c r="D35" s="51"/>
      <c r="E35" s="30">
        <f t="shared" si="9"/>
        <v>0</v>
      </c>
      <c r="F35" s="31">
        <f t="shared" si="9"/>
        <v>0</v>
      </c>
      <c r="G35" s="63">
        <v>4</v>
      </c>
      <c r="H35" s="51"/>
      <c r="I35" s="30">
        <f t="shared" si="11"/>
        <v>132</v>
      </c>
      <c r="J35" s="31">
        <f t="shared" si="10"/>
        <v>0</v>
      </c>
      <c r="K35" s="63">
        <v>4</v>
      </c>
      <c r="L35" s="51"/>
      <c r="M35" s="30">
        <f t="shared" si="12"/>
        <v>120</v>
      </c>
      <c r="N35" s="31">
        <f t="shared" si="12"/>
        <v>0</v>
      </c>
      <c r="O35" s="63"/>
      <c r="P35" s="51"/>
      <c r="Q35" s="32">
        <f t="shared" si="13"/>
        <v>0</v>
      </c>
      <c r="R35" s="32">
        <f t="shared" si="13"/>
        <v>0</v>
      </c>
      <c r="S35" s="63"/>
      <c r="T35" s="51"/>
      <c r="U35" s="30">
        <f t="shared" si="14"/>
        <v>0</v>
      </c>
      <c r="V35" s="33">
        <f t="shared" si="14"/>
        <v>0</v>
      </c>
      <c r="W35" s="52">
        <f t="shared" si="7"/>
        <v>8</v>
      </c>
      <c r="X35" s="81">
        <f t="shared" si="5"/>
        <v>0</v>
      </c>
      <c r="Y35" s="89">
        <f t="shared" si="15"/>
        <v>252</v>
      </c>
      <c r="Z35" s="157" t="s">
        <v>74</v>
      </c>
      <c r="AA35" s="162"/>
      <c r="AB35" s="163"/>
      <c r="AC35" s="5"/>
    </row>
    <row r="36" spans="1:29" ht="19.5" thickTop="1" thickBot="1">
      <c r="A36" s="114">
        <v>29</v>
      </c>
      <c r="B36" s="115" t="s">
        <v>71</v>
      </c>
      <c r="C36" s="108">
        <v>3</v>
      </c>
      <c r="D36" s="51"/>
      <c r="E36" s="30">
        <f t="shared" si="9"/>
        <v>99</v>
      </c>
      <c r="F36" s="31">
        <f t="shared" si="9"/>
        <v>0</v>
      </c>
      <c r="G36" s="63">
        <v>4</v>
      </c>
      <c r="H36" s="51"/>
      <c r="I36" s="30">
        <f t="shared" si="11"/>
        <v>132</v>
      </c>
      <c r="J36" s="31">
        <f t="shared" si="10"/>
        <v>0</v>
      </c>
      <c r="K36" s="63">
        <v>4</v>
      </c>
      <c r="L36" s="51"/>
      <c r="M36" s="30">
        <f t="shared" si="12"/>
        <v>120</v>
      </c>
      <c r="N36" s="31">
        <f t="shared" si="12"/>
        <v>0</v>
      </c>
      <c r="O36" s="63"/>
      <c r="P36" s="51"/>
      <c r="Q36" s="32">
        <f t="shared" si="13"/>
        <v>0</v>
      </c>
      <c r="R36" s="32">
        <f t="shared" si="13"/>
        <v>0</v>
      </c>
      <c r="S36" s="63"/>
      <c r="T36" s="51"/>
      <c r="U36" s="30">
        <f t="shared" si="14"/>
        <v>0</v>
      </c>
      <c r="V36" s="33">
        <f t="shared" si="14"/>
        <v>0</v>
      </c>
      <c r="W36" s="52">
        <f t="shared" si="7"/>
        <v>11</v>
      </c>
      <c r="X36" s="81">
        <f t="shared" si="5"/>
        <v>0</v>
      </c>
      <c r="Y36" s="89">
        <f t="shared" si="15"/>
        <v>351</v>
      </c>
      <c r="Z36" s="158"/>
      <c r="AA36" s="162"/>
      <c r="AB36" s="163"/>
      <c r="AC36" s="5"/>
    </row>
    <row r="37" spans="1:29" ht="30" thickTop="1" thickBot="1">
      <c r="A37" s="114">
        <v>30</v>
      </c>
      <c r="B37" s="115" t="s">
        <v>72</v>
      </c>
      <c r="C37" s="108"/>
      <c r="D37" s="51"/>
      <c r="E37" s="30">
        <f t="shared" si="9"/>
        <v>0</v>
      </c>
      <c r="F37" s="31">
        <f t="shared" si="9"/>
        <v>0</v>
      </c>
      <c r="G37" s="63"/>
      <c r="H37" s="51"/>
      <c r="I37" s="30">
        <f t="shared" si="11"/>
        <v>0</v>
      </c>
      <c r="J37" s="31">
        <f t="shared" si="10"/>
        <v>0</v>
      </c>
      <c r="K37" s="63">
        <v>3</v>
      </c>
      <c r="L37" s="51"/>
      <c r="M37" s="30">
        <f t="shared" si="12"/>
        <v>90</v>
      </c>
      <c r="N37" s="31">
        <f t="shared" si="12"/>
        <v>0</v>
      </c>
      <c r="O37" s="63">
        <v>6</v>
      </c>
      <c r="P37" s="51"/>
      <c r="Q37" s="32">
        <f t="shared" si="13"/>
        <v>90</v>
      </c>
      <c r="R37" s="32">
        <f t="shared" si="13"/>
        <v>0</v>
      </c>
      <c r="S37" s="63"/>
      <c r="T37" s="51"/>
      <c r="U37" s="30">
        <f t="shared" si="14"/>
        <v>0</v>
      </c>
      <c r="V37" s="33">
        <f t="shared" si="14"/>
        <v>0</v>
      </c>
      <c r="W37" s="52">
        <f t="shared" si="7"/>
        <v>6</v>
      </c>
      <c r="X37" s="81">
        <f t="shared" si="5"/>
        <v>0</v>
      </c>
      <c r="Y37" s="89">
        <f t="shared" si="15"/>
        <v>180</v>
      </c>
      <c r="Z37" s="159"/>
      <c r="AA37" s="162"/>
      <c r="AB37" s="163"/>
      <c r="AC37" s="5"/>
    </row>
    <row r="38" spans="1:29" ht="19.5" thickTop="1" thickBot="1">
      <c r="A38" s="116">
        <v>31</v>
      </c>
      <c r="B38" s="117" t="s">
        <v>29</v>
      </c>
      <c r="C38" s="109"/>
      <c r="D38" s="62"/>
      <c r="E38" s="30">
        <f t="shared" si="9"/>
        <v>0</v>
      </c>
      <c r="F38" s="31">
        <f t="shared" si="9"/>
        <v>0</v>
      </c>
      <c r="G38" s="66"/>
      <c r="H38" s="62"/>
      <c r="I38" s="30">
        <f t="shared" si="11"/>
        <v>0</v>
      </c>
      <c r="J38" s="31">
        <f t="shared" si="10"/>
        <v>0</v>
      </c>
      <c r="K38" s="66"/>
      <c r="L38" s="62">
        <v>2</v>
      </c>
      <c r="M38" s="30">
        <f t="shared" si="12"/>
        <v>0</v>
      </c>
      <c r="N38" s="31">
        <f t="shared" si="12"/>
        <v>60</v>
      </c>
      <c r="O38" s="66"/>
      <c r="P38" s="62">
        <v>1</v>
      </c>
      <c r="Q38" s="32">
        <f t="shared" si="13"/>
        <v>0</v>
      </c>
      <c r="R38" s="32">
        <f t="shared" si="13"/>
        <v>15</v>
      </c>
      <c r="S38" s="66"/>
      <c r="T38" s="62">
        <v>3</v>
      </c>
      <c r="U38" s="30">
        <f t="shared" si="14"/>
        <v>0</v>
      </c>
      <c r="V38" s="33">
        <f t="shared" si="14"/>
        <v>45</v>
      </c>
      <c r="W38" s="52">
        <f t="shared" si="7"/>
        <v>0</v>
      </c>
      <c r="X38" s="81">
        <f t="shared" si="5"/>
        <v>4</v>
      </c>
      <c r="Y38" s="84">
        <f t="shared" si="8"/>
        <v>0</v>
      </c>
      <c r="Z38" s="88"/>
      <c r="AA38" s="79">
        <f t="shared" si="6"/>
        <v>120</v>
      </c>
      <c r="AB38" s="80">
        <v>120</v>
      </c>
      <c r="AC38" s="5"/>
    </row>
    <row r="39" spans="1:29" ht="17.25" thickTop="1" thickBot="1">
      <c r="A39" s="28"/>
      <c r="B39" s="71" t="s">
        <v>30</v>
      </c>
      <c r="C39" s="144">
        <f>SUM(C8:C38)</f>
        <v>32</v>
      </c>
      <c r="D39" s="145">
        <f>SUM(D8:D38)</f>
        <v>1</v>
      </c>
      <c r="E39" s="41"/>
      <c r="F39" s="42"/>
      <c r="G39" s="144">
        <f>SUM(G8:G38)</f>
        <v>32</v>
      </c>
      <c r="H39" s="145">
        <f>SUM(H8:H38)</f>
        <v>3</v>
      </c>
      <c r="I39" s="41"/>
      <c r="J39" s="42"/>
      <c r="K39" s="144">
        <f>SUM(K8:K38)</f>
        <v>29</v>
      </c>
      <c r="L39" s="145">
        <f>SUM(L8:L38)</f>
        <v>5</v>
      </c>
      <c r="M39" s="41"/>
      <c r="N39" s="42"/>
      <c r="O39" s="144">
        <f>SUM(O8:O38)</f>
        <v>25</v>
      </c>
      <c r="P39" s="145">
        <f>SUM(P8:P38)</f>
        <v>6</v>
      </c>
      <c r="Q39" s="41"/>
      <c r="R39" s="42"/>
      <c r="S39" s="144">
        <f>SUM(S8:S38)</f>
        <v>19</v>
      </c>
      <c r="T39" s="145">
        <f>SUM(T8:T38)</f>
        <v>12</v>
      </c>
      <c r="U39" s="41"/>
      <c r="V39" s="42"/>
      <c r="W39" s="78">
        <f>SUM(W8:W38)</f>
        <v>115</v>
      </c>
      <c r="X39" s="1">
        <f>SUM(X8:X38)</f>
        <v>18</v>
      </c>
      <c r="Y39" s="164"/>
      <c r="Z39" s="165"/>
      <c r="AA39" s="169">
        <f>SUM(AA8:AA10,AA12:AA13,AA15:AA20,AA38:AA38)</f>
        <v>540</v>
      </c>
      <c r="AB39" s="172">
        <v>540</v>
      </c>
      <c r="AC39" s="5"/>
    </row>
    <row r="40" spans="1:29" ht="17.25" thickTop="1" thickBot="1">
      <c r="A40" s="36"/>
      <c r="B40" s="7" t="s">
        <v>31</v>
      </c>
      <c r="C40" s="154">
        <f>SUM(C39:D39)</f>
        <v>33</v>
      </c>
      <c r="D40" s="155"/>
      <c r="E40" s="43"/>
      <c r="F40" s="42"/>
      <c r="G40" s="154">
        <f>SUM(G39:H39)</f>
        <v>35</v>
      </c>
      <c r="H40" s="155"/>
      <c r="I40" s="43"/>
      <c r="J40" s="42"/>
      <c r="K40" s="154">
        <f>SUM(K39:L39)</f>
        <v>34</v>
      </c>
      <c r="L40" s="155"/>
      <c r="M40" s="43"/>
      <c r="N40" s="42"/>
      <c r="O40" s="154">
        <f>SUM(O39:P39)</f>
        <v>31</v>
      </c>
      <c r="P40" s="155"/>
      <c r="Q40" s="43"/>
      <c r="R40" s="42"/>
      <c r="S40" s="154">
        <f>SUM(S39:T39)</f>
        <v>31</v>
      </c>
      <c r="T40" s="155"/>
      <c r="U40" s="43"/>
      <c r="V40" s="42"/>
      <c r="W40" s="154">
        <f>SUM(W39:X39)</f>
        <v>133</v>
      </c>
      <c r="X40" s="156"/>
      <c r="Y40" s="166"/>
      <c r="Z40" s="165"/>
      <c r="AA40" s="170"/>
      <c r="AB40" s="173"/>
      <c r="AC40" s="5"/>
    </row>
    <row r="41" spans="1:29" ht="17.25" thickTop="1" thickBot="1">
      <c r="A41" s="44"/>
      <c r="B41" s="45" t="s">
        <v>32</v>
      </c>
      <c r="C41" s="154">
        <v>33</v>
      </c>
      <c r="D41" s="155"/>
      <c r="E41" s="46"/>
      <c r="F41" s="47"/>
      <c r="G41" s="154">
        <v>35</v>
      </c>
      <c r="H41" s="155"/>
      <c r="I41" s="30"/>
      <c r="J41" s="31"/>
      <c r="K41" s="154">
        <v>34</v>
      </c>
      <c r="L41" s="155"/>
      <c r="M41" s="30"/>
      <c r="N41" s="31"/>
      <c r="O41" s="154">
        <v>31</v>
      </c>
      <c r="P41" s="155"/>
      <c r="Q41" s="30"/>
      <c r="R41" s="31"/>
      <c r="S41" s="154">
        <v>31</v>
      </c>
      <c r="T41" s="155"/>
      <c r="U41" s="30"/>
      <c r="V41" s="31"/>
      <c r="W41" s="154">
        <f>SUM(C41,G41,K41,O41)</f>
        <v>133</v>
      </c>
      <c r="X41" s="155"/>
      <c r="Y41" s="167"/>
      <c r="Z41" s="168"/>
      <c r="AA41" s="171"/>
      <c r="AB41" s="174"/>
      <c r="AC41" s="5"/>
    </row>
    <row r="42" spans="1:29" ht="16.5" thickTop="1" thickBot="1">
      <c r="A42" s="146" t="s">
        <v>41</v>
      </c>
      <c r="B42" s="147"/>
      <c r="C42" s="147"/>
      <c r="D42" s="148"/>
      <c r="E42" s="148"/>
      <c r="F42" s="148"/>
      <c r="G42" s="148"/>
      <c r="H42" s="148"/>
      <c r="I42" s="148"/>
      <c r="J42" s="148"/>
      <c r="K42" s="1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  <c r="Z42" s="48"/>
      <c r="AA42" s="48"/>
      <c r="AB42" s="48"/>
      <c r="AC42" s="50"/>
    </row>
    <row r="43" spans="1:29" s="122" customFormat="1" ht="20.45" customHeight="1" thickTop="1">
      <c r="B43" s="150" t="s">
        <v>76</v>
      </c>
      <c r="C43" s="151"/>
      <c r="D43" s="152" t="s">
        <v>77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23"/>
      <c r="U43" s="123"/>
      <c r="V43" s="123"/>
      <c r="W43" s="123"/>
      <c r="X43" s="124"/>
    </row>
    <row r="44" spans="1:29" ht="18.75">
      <c r="B44" s="67" t="s">
        <v>34</v>
      </c>
      <c r="C44" s="118">
        <v>2</v>
      </c>
      <c r="D44" s="119"/>
      <c r="E44" s="119"/>
      <c r="F44" s="119"/>
      <c r="G44" s="118">
        <v>2</v>
      </c>
      <c r="H44" s="119"/>
      <c r="I44" s="119"/>
      <c r="J44" s="119"/>
      <c r="K44" s="118">
        <v>2</v>
      </c>
      <c r="L44" s="119"/>
      <c r="M44" s="119"/>
      <c r="N44" s="119"/>
      <c r="O44" s="118">
        <v>2</v>
      </c>
      <c r="P44" s="119"/>
      <c r="Q44" s="119"/>
      <c r="R44" s="119"/>
      <c r="S44" s="118">
        <v>2</v>
      </c>
      <c r="W44" s="70">
        <f t="shared" ref="W44" si="16">SUM(S44/2,O44/2,K44,C44,G44)</f>
        <v>8</v>
      </c>
    </row>
    <row r="45" spans="1:29" ht="4.5" customHeight="1"/>
    <row r="46" spans="1:29">
      <c r="C46" s="153" t="s">
        <v>39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9">
      <c r="C47" s="153" t="s">
        <v>75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</row>
    <row r="48" spans="1:29" customFormat="1">
      <c r="B48" s="216" t="s">
        <v>86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7"/>
      <c r="X48" s="217"/>
      <c r="Y48" s="217"/>
      <c r="Z48" s="217"/>
      <c r="AA48" s="217"/>
    </row>
    <row r="49" spans="2:27" customFormat="1">
      <c r="B49" s="216" t="s">
        <v>87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7"/>
      <c r="X49" s="217"/>
      <c r="Y49" s="217"/>
      <c r="Z49" s="217"/>
      <c r="AA49" s="217"/>
    </row>
    <row r="50" spans="2:27" customFormat="1">
      <c r="C50" t="s">
        <v>79</v>
      </c>
    </row>
  </sheetData>
  <mergeCells count="44">
    <mergeCell ref="B49:V49"/>
    <mergeCell ref="A42:K42"/>
    <mergeCell ref="B43:C43"/>
    <mergeCell ref="D43:S43"/>
    <mergeCell ref="C46:T46"/>
    <mergeCell ref="C47:T47"/>
    <mergeCell ref="B48:V48"/>
    <mergeCell ref="C41:D41"/>
    <mergeCell ref="G41:H41"/>
    <mergeCell ref="K41:L41"/>
    <mergeCell ref="O41:P41"/>
    <mergeCell ref="S41:T41"/>
    <mergeCell ref="W41:X41"/>
    <mergeCell ref="C40:D40"/>
    <mergeCell ref="G40:H40"/>
    <mergeCell ref="K40:L40"/>
    <mergeCell ref="O40:P40"/>
    <mergeCell ref="S40:T40"/>
    <mergeCell ref="W40:X40"/>
    <mergeCell ref="Z24:Z34"/>
    <mergeCell ref="AA24:AB37"/>
    <mergeCell ref="Z35:Z37"/>
    <mergeCell ref="Y39:Z41"/>
    <mergeCell ref="AA39:AA41"/>
    <mergeCell ref="AB39:AB41"/>
    <mergeCell ref="W9:W10"/>
    <mergeCell ref="Y9:Y10"/>
    <mergeCell ref="Z9:Z10"/>
    <mergeCell ref="AA11:AB11"/>
    <mergeCell ref="AA14:AB14"/>
    <mergeCell ref="AA21:AB23"/>
    <mergeCell ref="C4:F4"/>
    <mergeCell ref="G4:J4"/>
    <mergeCell ref="K4:N4"/>
    <mergeCell ref="O4:V4"/>
    <mergeCell ref="Z5:Z6"/>
    <mergeCell ref="AB5:AB6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0"/>
  <sheetViews>
    <sheetView topLeftCell="A26" zoomScale="80" zoomScaleNormal="80" workbookViewId="0">
      <selection activeCell="I52" sqref="I52"/>
    </sheetView>
  </sheetViews>
  <sheetFormatPr defaultColWidth="9.140625" defaultRowHeight="15"/>
  <cols>
    <col min="1" max="1" width="4.42578125" style="105" customWidth="1"/>
    <col min="2" max="2" width="43" style="105" customWidth="1"/>
    <col min="3" max="3" width="5.5703125" style="105" customWidth="1"/>
    <col min="4" max="4" width="3.42578125" style="105" bestFit="1" customWidth="1"/>
    <col min="5" max="5" width="6.85546875" style="105" customWidth="1"/>
    <col min="6" max="6" width="4.42578125" style="105" bestFit="1" customWidth="1"/>
    <col min="7" max="7" width="5.28515625" style="105" customWidth="1"/>
    <col min="8" max="8" width="3.42578125" style="105" bestFit="1" customWidth="1"/>
    <col min="9" max="9" width="6.85546875" style="105" customWidth="1"/>
    <col min="10" max="10" width="4.42578125" style="105" bestFit="1" customWidth="1"/>
    <col min="11" max="11" width="5" style="105" customWidth="1"/>
    <col min="12" max="12" width="3.42578125" style="105" bestFit="1" customWidth="1"/>
    <col min="13" max="13" width="6.28515625" style="105" customWidth="1"/>
    <col min="14" max="14" width="4.42578125" style="105" bestFit="1" customWidth="1"/>
    <col min="15" max="15" width="4.85546875" style="105" customWidth="1"/>
    <col min="16" max="16" width="3.42578125" style="105" bestFit="1" customWidth="1"/>
    <col min="17" max="17" width="6.5703125" style="105" customWidth="1"/>
    <col min="18" max="18" width="4.42578125" style="105" bestFit="1" customWidth="1"/>
    <col min="19" max="19" width="5" style="105" customWidth="1"/>
    <col min="20" max="20" width="5.28515625" style="105" customWidth="1"/>
    <col min="21" max="21" width="6.5703125" style="105" customWidth="1"/>
    <col min="22" max="22" width="4.42578125" style="105" bestFit="1" customWidth="1"/>
    <col min="23" max="23" width="10.7109375" style="105" bestFit="1" customWidth="1"/>
    <col min="24" max="24" width="11.5703125" style="105" bestFit="1" customWidth="1"/>
    <col min="25" max="25" width="7.28515625" style="105" customWidth="1"/>
    <col min="26" max="26" width="6.85546875" style="105" customWidth="1"/>
    <col min="27" max="27" width="6.140625" style="105" customWidth="1"/>
    <col min="28" max="28" width="6.28515625" style="105" customWidth="1"/>
    <col min="29" max="16384" width="9.140625" style="105"/>
  </cols>
  <sheetData>
    <row r="1" spans="1:29" ht="13.5" customHeight="1" thickBot="1">
      <c r="B1" s="121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82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57</v>
      </c>
      <c r="D4" s="180"/>
      <c r="E4" s="180"/>
      <c r="F4" s="181"/>
      <c r="G4" s="182" t="s">
        <v>58</v>
      </c>
      <c r="H4" s="183"/>
      <c r="I4" s="183"/>
      <c r="J4" s="184"/>
      <c r="K4" s="182" t="s">
        <v>59</v>
      </c>
      <c r="L4" s="183"/>
      <c r="M4" s="183"/>
      <c r="N4" s="184"/>
      <c r="O4" s="182" t="s">
        <v>78</v>
      </c>
      <c r="P4" s="183"/>
      <c r="Q4" s="183"/>
      <c r="R4" s="183"/>
      <c r="S4" s="183"/>
      <c r="T4" s="183"/>
      <c r="U4" s="183"/>
      <c r="V4" s="184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25" t="s">
        <v>8</v>
      </c>
      <c r="X5" s="126" t="s">
        <v>9</v>
      </c>
      <c r="Y5" s="11" t="s">
        <v>8</v>
      </c>
      <c r="Z5" s="185" t="s">
        <v>12</v>
      </c>
      <c r="AA5" s="125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3</v>
      </c>
      <c r="H8" s="51"/>
      <c r="I8" s="30">
        <f t="shared" ref="I8:J23" si="1">G8*33</f>
        <v>99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4</v>
      </c>
      <c r="T8" s="51"/>
      <c r="U8" s="32">
        <f>S8*13</f>
        <v>52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368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8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8" si="6">SUM(F9,R9,J9,N9,V9)</f>
        <v>0</v>
      </c>
      <c r="AB9" s="128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29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27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8" si="7">SUM(S12/2,O12/2,K12,C12,G12)</f>
        <v>2</v>
      </c>
      <c r="X12" s="54">
        <f t="shared" si="5"/>
        <v>0</v>
      </c>
      <c r="Y12" s="127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27">
        <f t="shared" ref="Y13:Y38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27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27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27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27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2</v>
      </c>
      <c r="I18" s="30">
        <f t="shared" si="1"/>
        <v>0</v>
      </c>
      <c r="J18" s="31">
        <v>35</v>
      </c>
      <c r="K18" s="64"/>
      <c r="L18" s="51">
        <v>1</v>
      </c>
      <c r="M18" s="30">
        <f t="shared" si="2"/>
        <v>0</v>
      </c>
      <c r="N18" s="31">
        <v>61</v>
      </c>
      <c r="O18" s="64"/>
      <c r="P18" s="51">
        <v>4</v>
      </c>
      <c r="Q18" s="32">
        <f t="shared" si="3"/>
        <v>0</v>
      </c>
      <c r="R18" s="32">
        <v>90</v>
      </c>
      <c r="S18" s="64"/>
      <c r="T18" s="51">
        <v>6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27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1</v>
      </c>
      <c r="D19" s="51">
        <v>1</v>
      </c>
      <c r="E19" s="30">
        <f t="shared" si="0"/>
        <v>33</v>
      </c>
      <c r="F19" s="31">
        <f t="shared" si="0"/>
        <v>33</v>
      </c>
      <c r="G19" s="64">
        <v>3</v>
      </c>
      <c r="H19" s="51">
        <v>1</v>
      </c>
      <c r="I19" s="30">
        <f t="shared" si="1"/>
        <v>99</v>
      </c>
      <c r="J19" s="31">
        <f t="shared" si="1"/>
        <v>33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27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27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27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27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110">
        <v>16</v>
      </c>
      <c r="B23" s="111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27">
        <f t="shared" si="8"/>
        <v>122</v>
      </c>
      <c r="Z23" s="56">
        <v>120</v>
      </c>
      <c r="AA23" s="177"/>
      <c r="AB23" s="178"/>
      <c r="AC23" s="5"/>
    </row>
    <row r="24" spans="1:29" ht="18.600000000000001" customHeight="1" thickTop="1" thickBot="1">
      <c r="A24" s="112">
        <v>17</v>
      </c>
      <c r="B24" s="113" t="s">
        <v>60</v>
      </c>
      <c r="C24" s="107">
        <v>1</v>
      </c>
      <c r="D24" s="61"/>
      <c r="E24" s="30">
        <f t="shared" ref="E24:F38" si="9">C24*33</f>
        <v>33</v>
      </c>
      <c r="F24" s="31">
        <f t="shared" si="9"/>
        <v>0</v>
      </c>
      <c r="G24" s="65"/>
      <c r="H24" s="61"/>
      <c r="I24" s="30">
        <f>G24*33</f>
        <v>0</v>
      </c>
      <c r="J24" s="31">
        <f t="shared" ref="J24:J38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O24*15</f>
        <v>0</v>
      </c>
      <c r="R24" s="32">
        <f>P24*15</f>
        <v>0</v>
      </c>
      <c r="S24" s="65"/>
      <c r="T24" s="61"/>
      <c r="U24" s="30">
        <f>S24*15</f>
        <v>0</v>
      </c>
      <c r="V24" s="33">
        <f>T24*15</f>
        <v>0</v>
      </c>
      <c r="W24" s="52">
        <f t="shared" si="7"/>
        <v>1</v>
      </c>
      <c r="X24" s="81">
        <f t="shared" si="5"/>
        <v>0</v>
      </c>
      <c r="Y24" s="120">
        <f>SUM(E24,I24,Q24,M24,U24)</f>
        <v>33</v>
      </c>
      <c r="Z24" s="157" t="s">
        <v>73</v>
      </c>
      <c r="AA24" s="160"/>
      <c r="AB24" s="161"/>
      <c r="AC24" s="5"/>
    </row>
    <row r="25" spans="1:29" ht="19.5" thickTop="1" thickBot="1">
      <c r="A25" s="114">
        <v>18</v>
      </c>
      <c r="B25" s="106" t="s">
        <v>61</v>
      </c>
      <c r="C25" s="108"/>
      <c r="D25" s="51"/>
      <c r="E25" s="30">
        <f t="shared" si="9"/>
        <v>0</v>
      </c>
      <c r="F25" s="31">
        <f t="shared" si="9"/>
        <v>0</v>
      </c>
      <c r="G25" s="63"/>
      <c r="H25" s="51"/>
      <c r="I25" s="30">
        <f t="shared" ref="I25:I38" si="11">G25*33</f>
        <v>0</v>
      </c>
      <c r="J25" s="31">
        <f t="shared" si="10"/>
        <v>0</v>
      </c>
      <c r="K25" s="63"/>
      <c r="L25" s="51"/>
      <c r="M25" s="30">
        <f t="shared" ref="M25:N38" si="12">K25*30</f>
        <v>0</v>
      </c>
      <c r="N25" s="31">
        <f t="shared" si="12"/>
        <v>0</v>
      </c>
      <c r="O25" s="63">
        <v>2</v>
      </c>
      <c r="P25" s="51"/>
      <c r="Q25" s="32">
        <f t="shared" ref="Q25:R38" si="13">O25*15</f>
        <v>30</v>
      </c>
      <c r="R25" s="32">
        <f t="shared" si="13"/>
        <v>0</v>
      </c>
      <c r="S25" s="63"/>
      <c r="T25" s="51"/>
      <c r="U25" s="30">
        <f t="shared" ref="U25:V38" si="14">S25*15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9">
        <f t="shared" si="8"/>
        <v>30</v>
      </c>
      <c r="Z25" s="158"/>
      <c r="AA25" s="162"/>
      <c r="AB25" s="163"/>
      <c r="AC25" s="5"/>
    </row>
    <row r="26" spans="1:29" ht="30" thickTop="1" thickBot="1">
      <c r="A26" s="114">
        <v>19</v>
      </c>
      <c r="B26" s="106" t="s">
        <v>62</v>
      </c>
      <c r="C26" s="108"/>
      <c r="D26" s="51"/>
      <c r="E26" s="30">
        <f t="shared" si="9"/>
        <v>0</v>
      </c>
      <c r="F26" s="31">
        <f t="shared" si="9"/>
        <v>0</v>
      </c>
      <c r="G26" s="63">
        <v>1</v>
      </c>
      <c r="H26" s="51"/>
      <c r="I26" s="30">
        <f t="shared" si="11"/>
        <v>33</v>
      </c>
      <c r="J26" s="31">
        <f t="shared" si="10"/>
        <v>0</v>
      </c>
      <c r="K26" s="63"/>
      <c r="L26" s="51"/>
      <c r="M26" s="30">
        <f t="shared" si="12"/>
        <v>0</v>
      </c>
      <c r="N26" s="31">
        <f t="shared" si="12"/>
        <v>0</v>
      </c>
      <c r="O26" s="63"/>
      <c r="P26" s="51"/>
      <c r="Q26" s="32">
        <f t="shared" si="13"/>
        <v>0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1</v>
      </c>
      <c r="X26" s="81">
        <f t="shared" si="5"/>
        <v>0</v>
      </c>
      <c r="Y26" s="89">
        <f t="shared" si="8"/>
        <v>33</v>
      </c>
      <c r="Z26" s="158"/>
      <c r="AA26" s="162"/>
      <c r="AB26" s="163"/>
      <c r="AC26" s="5"/>
    </row>
    <row r="27" spans="1:29" ht="19.5" thickTop="1" thickBot="1">
      <c r="A27" s="114">
        <v>20</v>
      </c>
      <c r="B27" s="106" t="s">
        <v>63</v>
      </c>
      <c r="C27" s="108"/>
      <c r="D27" s="51"/>
      <c r="E27" s="30">
        <f t="shared" si="9"/>
        <v>0</v>
      </c>
      <c r="F27" s="31">
        <f t="shared" si="9"/>
        <v>0</v>
      </c>
      <c r="G27" s="63"/>
      <c r="H27" s="51"/>
      <c r="I27" s="30">
        <f t="shared" si="11"/>
        <v>0</v>
      </c>
      <c r="J27" s="31">
        <f t="shared" si="10"/>
        <v>0</v>
      </c>
      <c r="K27" s="63"/>
      <c r="L27" s="51"/>
      <c r="M27" s="30">
        <f t="shared" si="12"/>
        <v>0</v>
      </c>
      <c r="N27" s="31">
        <f t="shared" si="12"/>
        <v>0</v>
      </c>
      <c r="O27" s="63">
        <v>2</v>
      </c>
      <c r="P27" s="51"/>
      <c r="Q27" s="32">
        <f t="shared" si="13"/>
        <v>30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1</v>
      </c>
      <c r="X27" s="81">
        <f t="shared" si="5"/>
        <v>0</v>
      </c>
      <c r="Y27" s="89">
        <f t="shared" si="8"/>
        <v>30</v>
      </c>
      <c r="Z27" s="158"/>
      <c r="AA27" s="162"/>
      <c r="AB27" s="163"/>
      <c r="AC27" s="5"/>
    </row>
    <row r="28" spans="1:29" ht="19.5" thickTop="1" thickBot="1">
      <c r="A28" s="114">
        <v>21</v>
      </c>
      <c r="B28" s="115" t="s">
        <v>64</v>
      </c>
      <c r="C28" s="108">
        <v>2</v>
      </c>
      <c r="D28" s="51"/>
      <c r="E28" s="30">
        <f t="shared" si="9"/>
        <v>66</v>
      </c>
      <c r="F28" s="31">
        <f t="shared" si="9"/>
        <v>0</v>
      </c>
      <c r="G28" s="63"/>
      <c r="H28" s="51"/>
      <c r="I28" s="30">
        <f t="shared" si="11"/>
        <v>0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2</v>
      </c>
      <c r="X28" s="81">
        <f t="shared" si="5"/>
        <v>0</v>
      </c>
      <c r="Y28" s="89">
        <f t="shared" si="8"/>
        <v>66</v>
      </c>
      <c r="Z28" s="158"/>
      <c r="AA28" s="162"/>
      <c r="AB28" s="163"/>
      <c r="AC28" s="5"/>
    </row>
    <row r="29" spans="1:29" ht="19.5" thickTop="1" thickBot="1">
      <c r="A29" s="114">
        <v>22</v>
      </c>
      <c r="B29" s="115" t="s">
        <v>43</v>
      </c>
      <c r="C29" s="108">
        <v>1</v>
      </c>
      <c r="D29" s="51"/>
      <c r="E29" s="30">
        <f t="shared" si="9"/>
        <v>33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2</v>
      </c>
      <c r="X29" s="81">
        <f t="shared" si="5"/>
        <v>0</v>
      </c>
      <c r="Y29" s="89">
        <f t="shared" si="8"/>
        <v>66</v>
      </c>
      <c r="Z29" s="158"/>
      <c r="AA29" s="162"/>
      <c r="AB29" s="163"/>
      <c r="AC29" s="5"/>
    </row>
    <row r="30" spans="1:29" ht="19.5" thickTop="1" thickBot="1">
      <c r="A30" s="114">
        <v>23</v>
      </c>
      <c r="B30" s="115" t="s">
        <v>65</v>
      </c>
      <c r="C30" s="108"/>
      <c r="D30" s="51"/>
      <c r="E30" s="30">
        <f t="shared" si="9"/>
        <v>0</v>
      </c>
      <c r="F30" s="31">
        <f t="shared" si="9"/>
        <v>0</v>
      </c>
      <c r="G30" s="63">
        <v>1</v>
      </c>
      <c r="H30" s="51"/>
      <c r="I30" s="30">
        <f t="shared" si="11"/>
        <v>33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1</v>
      </c>
      <c r="X30" s="81">
        <f t="shared" si="5"/>
        <v>0</v>
      </c>
      <c r="Y30" s="89">
        <f t="shared" si="8"/>
        <v>33</v>
      </c>
      <c r="Z30" s="158"/>
      <c r="AA30" s="162"/>
      <c r="AB30" s="163"/>
      <c r="AC30" s="5"/>
    </row>
    <row r="31" spans="1:29" ht="19.5" thickTop="1" thickBot="1">
      <c r="A31" s="114">
        <v>24</v>
      </c>
      <c r="B31" s="115" t="s">
        <v>66</v>
      </c>
      <c r="C31" s="108">
        <v>2</v>
      </c>
      <c r="D31" s="51"/>
      <c r="E31" s="30">
        <f t="shared" si="9"/>
        <v>66</v>
      </c>
      <c r="F31" s="31">
        <f t="shared" si="9"/>
        <v>0</v>
      </c>
      <c r="G31" s="63">
        <v>2</v>
      </c>
      <c r="H31" s="51"/>
      <c r="I31" s="30">
        <f t="shared" si="11"/>
        <v>66</v>
      </c>
      <c r="J31" s="31">
        <f t="shared" si="10"/>
        <v>0</v>
      </c>
      <c r="K31" s="63">
        <v>1</v>
      </c>
      <c r="L31" s="51"/>
      <c r="M31" s="30">
        <f t="shared" si="12"/>
        <v>30</v>
      </c>
      <c r="N31" s="31">
        <f t="shared" si="12"/>
        <v>0</v>
      </c>
      <c r="O31" s="63"/>
      <c r="P31" s="51"/>
      <c r="Q31" s="32">
        <f t="shared" si="13"/>
        <v>0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5</v>
      </c>
      <c r="X31" s="81">
        <f t="shared" si="5"/>
        <v>0</v>
      </c>
      <c r="Y31" s="89">
        <f t="shared" si="8"/>
        <v>162</v>
      </c>
      <c r="Z31" s="158"/>
      <c r="AA31" s="162"/>
      <c r="AB31" s="163"/>
      <c r="AC31" s="5"/>
    </row>
    <row r="32" spans="1:29" ht="28.9" customHeight="1" thickTop="1" thickBot="1">
      <c r="A32" s="114">
        <v>25</v>
      </c>
      <c r="B32" s="115" t="s">
        <v>67</v>
      </c>
      <c r="C32" s="108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2</v>
      </c>
      <c r="L32" s="51"/>
      <c r="M32" s="30">
        <f t="shared" si="12"/>
        <v>60</v>
      </c>
      <c r="N32" s="31">
        <f t="shared" si="12"/>
        <v>0</v>
      </c>
      <c r="O32" s="63"/>
      <c r="P32" s="51"/>
      <c r="Q32" s="32">
        <f t="shared" si="13"/>
        <v>0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5</v>
      </c>
      <c r="X32" s="81">
        <f t="shared" si="5"/>
        <v>0</v>
      </c>
      <c r="Y32" s="89">
        <f>SUM(E32,I32,Q32,M32,U32)</f>
        <v>159</v>
      </c>
      <c r="Z32" s="158"/>
      <c r="AA32" s="162"/>
      <c r="AB32" s="163"/>
      <c r="AC32" s="5"/>
    </row>
    <row r="33" spans="1:29" ht="30" thickTop="1" thickBot="1">
      <c r="A33" s="114">
        <v>26</v>
      </c>
      <c r="B33" s="115" t="s">
        <v>68</v>
      </c>
      <c r="C33" s="108">
        <v>1</v>
      </c>
      <c r="D33" s="51"/>
      <c r="E33" s="30">
        <f t="shared" si="9"/>
        <v>33</v>
      </c>
      <c r="F33" s="31">
        <f t="shared" si="9"/>
        <v>0</v>
      </c>
      <c r="G33" s="63">
        <v>2</v>
      </c>
      <c r="H33" s="51"/>
      <c r="I33" s="30">
        <f t="shared" si="11"/>
        <v>66</v>
      </c>
      <c r="J33" s="31">
        <f t="shared" si="10"/>
        <v>0</v>
      </c>
      <c r="K33" s="63"/>
      <c r="L33" s="51"/>
      <c r="M33" s="30">
        <f t="shared" si="12"/>
        <v>0</v>
      </c>
      <c r="N33" s="31">
        <f t="shared" si="12"/>
        <v>0</v>
      </c>
      <c r="O33" s="63"/>
      <c r="P33" s="51"/>
      <c r="Q33" s="32">
        <f t="shared" si="13"/>
        <v>0</v>
      </c>
      <c r="R33" s="32">
        <f t="shared" si="13"/>
        <v>0</v>
      </c>
      <c r="S33" s="63"/>
      <c r="T33" s="51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89">
        <f t="shared" ref="Y33:Y37" si="15">SUM(E33,I33,Q33,M33,U33)</f>
        <v>99</v>
      </c>
      <c r="Z33" s="158"/>
      <c r="AA33" s="162"/>
      <c r="AB33" s="163"/>
      <c r="AC33" s="5"/>
    </row>
    <row r="34" spans="1:29" ht="30" thickTop="1" thickBot="1">
      <c r="A34" s="114">
        <v>27</v>
      </c>
      <c r="B34" s="115" t="s">
        <v>69</v>
      </c>
      <c r="C34" s="108"/>
      <c r="D34" s="51"/>
      <c r="E34" s="30">
        <f t="shared" si="9"/>
        <v>0</v>
      </c>
      <c r="F34" s="31">
        <f t="shared" si="9"/>
        <v>0</v>
      </c>
      <c r="G34" s="63"/>
      <c r="H34" s="51"/>
      <c r="I34" s="30">
        <f t="shared" si="11"/>
        <v>0</v>
      </c>
      <c r="J34" s="31">
        <f t="shared" si="10"/>
        <v>0</v>
      </c>
      <c r="K34" s="63">
        <v>1</v>
      </c>
      <c r="L34" s="51"/>
      <c r="M34" s="30">
        <f t="shared" si="12"/>
        <v>30</v>
      </c>
      <c r="N34" s="31">
        <f t="shared" si="12"/>
        <v>0</v>
      </c>
      <c r="O34" s="63">
        <v>4</v>
      </c>
      <c r="P34" s="51"/>
      <c r="Q34" s="32">
        <f t="shared" si="13"/>
        <v>60</v>
      </c>
      <c r="R34" s="32">
        <f t="shared" si="13"/>
        <v>0</v>
      </c>
      <c r="S34" s="63"/>
      <c r="T34" s="51"/>
      <c r="U34" s="30">
        <f t="shared" si="14"/>
        <v>0</v>
      </c>
      <c r="V34" s="33">
        <f t="shared" si="14"/>
        <v>0</v>
      </c>
      <c r="W34" s="52">
        <f t="shared" si="7"/>
        <v>3</v>
      </c>
      <c r="X34" s="81">
        <f t="shared" si="5"/>
        <v>0</v>
      </c>
      <c r="Y34" s="89">
        <f t="shared" si="15"/>
        <v>90</v>
      </c>
      <c r="Z34" s="159"/>
      <c r="AA34" s="162"/>
      <c r="AB34" s="163"/>
      <c r="AC34" s="5"/>
    </row>
    <row r="35" spans="1:29" ht="19.5" thickTop="1" thickBot="1">
      <c r="A35" s="114">
        <v>28</v>
      </c>
      <c r="B35" s="115" t="s">
        <v>70</v>
      </c>
      <c r="C35" s="108"/>
      <c r="D35" s="51"/>
      <c r="E35" s="30">
        <f t="shared" si="9"/>
        <v>0</v>
      </c>
      <c r="F35" s="31">
        <f t="shared" si="9"/>
        <v>0</v>
      </c>
      <c r="G35" s="63">
        <v>4</v>
      </c>
      <c r="H35" s="51"/>
      <c r="I35" s="30">
        <f t="shared" si="11"/>
        <v>132</v>
      </c>
      <c r="J35" s="31">
        <f t="shared" si="10"/>
        <v>0</v>
      </c>
      <c r="K35" s="63">
        <v>4</v>
      </c>
      <c r="L35" s="51"/>
      <c r="M35" s="30">
        <f t="shared" si="12"/>
        <v>120</v>
      </c>
      <c r="N35" s="31">
        <f t="shared" si="12"/>
        <v>0</v>
      </c>
      <c r="O35" s="63"/>
      <c r="P35" s="51"/>
      <c r="Q35" s="32">
        <f t="shared" si="13"/>
        <v>0</v>
      </c>
      <c r="R35" s="32">
        <f t="shared" si="13"/>
        <v>0</v>
      </c>
      <c r="S35" s="63"/>
      <c r="T35" s="51"/>
      <c r="U35" s="30">
        <f t="shared" si="14"/>
        <v>0</v>
      </c>
      <c r="V35" s="33">
        <f t="shared" si="14"/>
        <v>0</v>
      </c>
      <c r="W35" s="52">
        <f t="shared" si="7"/>
        <v>8</v>
      </c>
      <c r="X35" s="81">
        <f t="shared" si="5"/>
        <v>0</v>
      </c>
      <c r="Y35" s="89">
        <f t="shared" si="15"/>
        <v>252</v>
      </c>
      <c r="Z35" s="157" t="s">
        <v>74</v>
      </c>
      <c r="AA35" s="162"/>
      <c r="AB35" s="163"/>
      <c r="AC35" s="5"/>
    </row>
    <row r="36" spans="1:29" ht="19.5" thickTop="1" thickBot="1">
      <c r="A36" s="114">
        <v>29</v>
      </c>
      <c r="B36" s="115" t="s">
        <v>71</v>
      </c>
      <c r="C36" s="108">
        <v>3</v>
      </c>
      <c r="D36" s="51"/>
      <c r="E36" s="30">
        <f t="shared" si="9"/>
        <v>99</v>
      </c>
      <c r="F36" s="31">
        <f t="shared" si="9"/>
        <v>0</v>
      </c>
      <c r="G36" s="63">
        <v>4</v>
      </c>
      <c r="H36" s="51"/>
      <c r="I36" s="30">
        <f t="shared" si="11"/>
        <v>132</v>
      </c>
      <c r="J36" s="31">
        <f t="shared" si="10"/>
        <v>0</v>
      </c>
      <c r="K36" s="63">
        <v>4</v>
      </c>
      <c r="L36" s="51"/>
      <c r="M36" s="30">
        <f t="shared" si="12"/>
        <v>120</v>
      </c>
      <c r="N36" s="31">
        <f t="shared" si="12"/>
        <v>0</v>
      </c>
      <c r="O36" s="63"/>
      <c r="P36" s="51"/>
      <c r="Q36" s="32">
        <f t="shared" si="13"/>
        <v>0</v>
      </c>
      <c r="R36" s="32">
        <f t="shared" si="13"/>
        <v>0</v>
      </c>
      <c r="S36" s="63"/>
      <c r="T36" s="51"/>
      <c r="U36" s="30">
        <f t="shared" si="14"/>
        <v>0</v>
      </c>
      <c r="V36" s="33">
        <f t="shared" si="14"/>
        <v>0</v>
      </c>
      <c r="W36" s="52">
        <f t="shared" si="7"/>
        <v>11</v>
      </c>
      <c r="X36" s="81">
        <f t="shared" si="5"/>
        <v>0</v>
      </c>
      <c r="Y36" s="89">
        <f t="shared" si="15"/>
        <v>351</v>
      </c>
      <c r="Z36" s="158"/>
      <c r="AA36" s="162"/>
      <c r="AB36" s="163"/>
      <c r="AC36" s="5"/>
    </row>
    <row r="37" spans="1:29" ht="30" thickTop="1" thickBot="1">
      <c r="A37" s="114">
        <v>30</v>
      </c>
      <c r="B37" s="115" t="s">
        <v>72</v>
      </c>
      <c r="C37" s="108"/>
      <c r="D37" s="51"/>
      <c r="E37" s="30">
        <f t="shared" si="9"/>
        <v>0</v>
      </c>
      <c r="F37" s="31">
        <f t="shared" si="9"/>
        <v>0</v>
      </c>
      <c r="G37" s="63"/>
      <c r="H37" s="51"/>
      <c r="I37" s="30">
        <f t="shared" si="11"/>
        <v>0</v>
      </c>
      <c r="J37" s="31">
        <f t="shared" si="10"/>
        <v>0</v>
      </c>
      <c r="K37" s="63">
        <v>3</v>
      </c>
      <c r="L37" s="51"/>
      <c r="M37" s="30">
        <f t="shared" si="12"/>
        <v>90</v>
      </c>
      <c r="N37" s="31">
        <f t="shared" si="12"/>
        <v>0</v>
      </c>
      <c r="O37" s="63">
        <v>6</v>
      </c>
      <c r="P37" s="51"/>
      <c r="Q37" s="32">
        <f t="shared" si="13"/>
        <v>90</v>
      </c>
      <c r="R37" s="32">
        <f t="shared" si="13"/>
        <v>0</v>
      </c>
      <c r="S37" s="63"/>
      <c r="T37" s="51"/>
      <c r="U37" s="30">
        <f t="shared" si="14"/>
        <v>0</v>
      </c>
      <c r="V37" s="33">
        <f t="shared" si="14"/>
        <v>0</v>
      </c>
      <c r="W37" s="52">
        <f t="shared" si="7"/>
        <v>6</v>
      </c>
      <c r="X37" s="81">
        <f t="shared" si="5"/>
        <v>0</v>
      </c>
      <c r="Y37" s="89">
        <f t="shared" si="15"/>
        <v>180</v>
      </c>
      <c r="Z37" s="159"/>
      <c r="AA37" s="162"/>
      <c r="AB37" s="163"/>
      <c r="AC37" s="5"/>
    </row>
    <row r="38" spans="1:29" ht="19.5" thickTop="1" thickBot="1">
      <c r="A38" s="116">
        <v>31</v>
      </c>
      <c r="B38" s="117" t="s">
        <v>29</v>
      </c>
      <c r="C38" s="109"/>
      <c r="D38" s="62"/>
      <c r="E38" s="30">
        <f t="shared" si="9"/>
        <v>0</v>
      </c>
      <c r="F38" s="31">
        <f t="shared" si="9"/>
        <v>0</v>
      </c>
      <c r="G38" s="66"/>
      <c r="H38" s="62"/>
      <c r="I38" s="30">
        <f t="shared" si="11"/>
        <v>0</v>
      </c>
      <c r="J38" s="31">
        <f t="shared" si="10"/>
        <v>0</v>
      </c>
      <c r="K38" s="66"/>
      <c r="L38" s="62">
        <v>2</v>
      </c>
      <c r="M38" s="30">
        <f t="shared" si="12"/>
        <v>0</v>
      </c>
      <c r="N38" s="31">
        <f t="shared" si="12"/>
        <v>60</v>
      </c>
      <c r="O38" s="66"/>
      <c r="P38" s="62">
        <v>1</v>
      </c>
      <c r="Q38" s="32">
        <f t="shared" si="13"/>
        <v>0</v>
      </c>
      <c r="R38" s="32">
        <f t="shared" si="13"/>
        <v>15</v>
      </c>
      <c r="S38" s="66"/>
      <c r="T38" s="62">
        <v>3</v>
      </c>
      <c r="U38" s="30">
        <f t="shared" si="14"/>
        <v>0</v>
      </c>
      <c r="V38" s="33">
        <f t="shared" si="14"/>
        <v>45</v>
      </c>
      <c r="W38" s="52">
        <f t="shared" si="7"/>
        <v>0</v>
      </c>
      <c r="X38" s="81">
        <f t="shared" si="5"/>
        <v>4</v>
      </c>
      <c r="Y38" s="84">
        <f t="shared" si="8"/>
        <v>0</v>
      </c>
      <c r="Z38" s="88"/>
      <c r="AA38" s="79">
        <f t="shared" si="6"/>
        <v>120</v>
      </c>
      <c r="AB38" s="80">
        <v>120</v>
      </c>
      <c r="AC38" s="5"/>
    </row>
    <row r="39" spans="1:29" ht="17.25" thickTop="1" thickBot="1">
      <c r="A39" s="28"/>
      <c r="B39" s="71" t="s">
        <v>30</v>
      </c>
      <c r="C39" s="130">
        <f>SUM(C8:C38)</f>
        <v>32</v>
      </c>
      <c r="D39" s="131">
        <f>SUM(D8:D38)</f>
        <v>1</v>
      </c>
      <c r="E39" s="41"/>
      <c r="F39" s="42"/>
      <c r="G39" s="130">
        <f>SUM(G8:G38)</f>
        <v>32</v>
      </c>
      <c r="H39" s="131">
        <f>SUM(H8:H38)</f>
        <v>3</v>
      </c>
      <c r="I39" s="41"/>
      <c r="J39" s="42"/>
      <c r="K39" s="130">
        <f>SUM(K8:K38)</f>
        <v>29</v>
      </c>
      <c r="L39" s="131">
        <f>SUM(L8:L38)</f>
        <v>5</v>
      </c>
      <c r="M39" s="41"/>
      <c r="N39" s="42"/>
      <c r="O39" s="130">
        <f>SUM(O8:O38)</f>
        <v>25</v>
      </c>
      <c r="P39" s="131">
        <f>SUM(P8:P38)</f>
        <v>6</v>
      </c>
      <c r="Q39" s="41"/>
      <c r="R39" s="42"/>
      <c r="S39" s="130">
        <f>SUM(S8:S38)</f>
        <v>19</v>
      </c>
      <c r="T39" s="131">
        <f>SUM(T8:T38)</f>
        <v>12</v>
      </c>
      <c r="U39" s="41"/>
      <c r="V39" s="42"/>
      <c r="W39" s="78">
        <f>SUM(W8:W38)</f>
        <v>115</v>
      </c>
      <c r="X39" s="1">
        <f>SUM(X8:X38)</f>
        <v>18</v>
      </c>
      <c r="Y39" s="164"/>
      <c r="Z39" s="165"/>
      <c r="AA39" s="169">
        <f>SUM(AA8:AA10,AA12:AA13,AA15:AA20,AA38:AA38)</f>
        <v>540</v>
      </c>
      <c r="AB39" s="172">
        <v>540</v>
      </c>
      <c r="AC39" s="5"/>
    </row>
    <row r="40" spans="1:29" ht="17.25" thickTop="1" thickBot="1">
      <c r="A40" s="36"/>
      <c r="B40" s="7" t="s">
        <v>31</v>
      </c>
      <c r="C40" s="154">
        <f>SUM(C39:D39)</f>
        <v>33</v>
      </c>
      <c r="D40" s="155"/>
      <c r="E40" s="43"/>
      <c r="F40" s="42"/>
      <c r="G40" s="154">
        <f>SUM(G39:H39)</f>
        <v>35</v>
      </c>
      <c r="H40" s="155"/>
      <c r="I40" s="43"/>
      <c r="J40" s="42"/>
      <c r="K40" s="154">
        <f>SUM(K39:L39)</f>
        <v>34</v>
      </c>
      <c r="L40" s="155"/>
      <c r="M40" s="43"/>
      <c r="N40" s="42"/>
      <c r="O40" s="154">
        <f>SUM(O39:P39)</f>
        <v>31</v>
      </c>
      <c r="P40" s="155"/>
      <c r="Q40" s="43"/>
      <c r="R40" s="42"/>
      <c r="S40" s="154">
        <f>SUM(S39:T39)</f>
        <v>31</v>
      </c>
      <c r="T40" s="155"/>
      <c r="U40" s="43"/>
      <c r="V40" s="42"/>
      <c r="W40" s="154">
        <f>SUM(W39:X39)</f>
        <v>133</v>
      </c>
      <c r="X40" s="156"/>
      <c r="Y40" s="166"/>
      <c r="Z40" s="165"/>
      <c r="AA40" s="170"/>
      <c r="AB40" s="173"/>
      <c r="AC40" s="5"/>
    </row>
    <row r="41" spans="1:29" ht="17.25" thickTop="1" thickBot="1">
      <c r="A41" s="44"/>
      <c r="B41" s="45" t="s">
        <v>32</v>
      </c>
      <c r="C41" s="154">
        <v>33</v>
      </c>
      <c r="D41" s="155"/>
      <c r="E41" s="46"/>
      <c r="F41" s="47"/>
      <c r="G41" s="154">
        <v>35</v>
      </c>
      <c r="H41" s="155"/>
      <c r="I41" s="30"/>
      <c r="J41" s="31"/>
      <c r="K41" s="154">
        <v>34</v>
      </c>
      <c r="L41" s="155"/>
      <c r="M41" s="30"/>
      <c r="N41" s="31"/>
      <c r="O41" s="154">
        <v>31</v>
      </c>
      <c r="P41" s="155"/>
      <c r="Q41" s="30"/>
      <c r="R41" s="31"/>
      <c r="S41" s="154">
        <v>31</v>
      </c>
      <c r="T41" s="155"/>
      <c r="U41" s="30"/>
      <c r="V41" s="31"/>
      <c r="W41" s="154">
        <f>SUM(C41,G41,K41,O41)</f>
        <v>133</v>
      </c>
      <c r="X41" s="155"/>
      <c r="Y41" s="167"/>
      <c r="Z41" s="168"/>
      <c r="AA41" s="171"/>
      <c r="AB41" s="174"/>
      <c r="AC41" s="5"/>
    </row>
    <row r="42" spans="1:29" ht="16.5" thickTop="1" thickBot="1">
      <c r="A42" s="146" t="s">
        <v>41</v>
      </c>
      <c r="B42" s="147"/>
      <c r="C42" s="147"/>
      <c r="D42" s="148"/>
      <c r="E42" s="148"/>
      <c r="F42" s="148"/>
      <c r="G42" s="148"/>
      <c r="H42" s="148"/>
      <c r="I42" s="148"/>
      <c r="J42" s="148"/>
      <c r="K42" s="1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  <c r="Z42" s="48"/>
      <c r="AA42" s="48"/>
      <c r="AB42" s="48"/>
      <c r="AC42" s="50"/>
    </row>
    <row r="43" spans="1:29" s="122" customFormat="1" ht="20.45" customHeight="1" thickTop="1">
      <c r="B43" s="150" t="s">
        <v>76</v>
      </c>
      <c r="C43" s="151"/>
      <c r="D43" s="152" t="s">
        <v>77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23"/>
      <c r="U43" s="123"/>
      <c r="V43" s="123"/>
      <c r="W43" s="123"/>
      <c r="X43" s="124"/>
    </row>
    <row r="44" spans="1:29" ht="18.75">
      <c r="B44" s="67" t="s">
        <v>34</v>
      </c>
      <c r="C44" s="118">
        <v>2</v>
      </c>
      <c r="D44" s="119"/>
      <c r="E44" s="119"/>
      <c r="F44" s="119"/>
      <c r="G44" s="118">
        <v>2</v>
      </c>
      <c r="H44" s="119"/>
      <c r="I44" s="119"/>
      <c r="J44" s="119"/>
      <c r="K44" s="118">
        <v>2</v>
      </c>
      <c r="L44" s="119"/>
      <c r="M44" s="119"/>
      <c r="N44" s="119"/>
      <c r="O44" s="118">
        <v>2</v>
      </c>
      <c r="P44" s="119"/>
      <c r="Q44" s="119"/>
      <c r="R44" s="119"/>
      <c r="S44" s="118">
        <v>2</v>
      </c>
      <c r="W44" s="70">
        <f t="shared" ref="W44" si="16">SUM(S44/2,O44/2,K44,C44,G44)</f>
        <v>8</v>
      </c>
    </row>
    <row r="45" spans="1:29" ht="4.5" customHeight="1"/>
    <row r="46" spans="1:29">
      <c r="C46" s="153" t="s">
        <v>39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9">
      <c r="C47" s="153" t="s">
        <v>75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</row>
    <row r="48" spans="1:29" ht="9" customHeight="1"/>
    <row r="49" spans="3:3">
      <c r="C49" s="105" t="s">
        <v>35</v>
      </c>
    </row>
    <row r="50" spans="3:3" customFormat="1">
      <c r="C50" t="s">
        <v>79</v>
      </c>
    </row>
  </sheetData>
  <mergeCells count="42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AA24:AB37"/>
    <mergeCell ref="Z35:Z37"/>
    <mergeCell ref="Y39:Z41"/>
    <mergeCell ref="AA39:AA41"/>
    <mergeCell ref="AB39:AB41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A42:K42"/>
    <mergeCell ref="B43:C43"/>
    <mergeCell ref="D43:S43"/>
    <mergeCell ref="C46:T46"/>
    <mergeCell ref="C47:T47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0"/>
  <sheetViews>
    <sheetView zoomScale="80" zoomScaleNormal="80" workbookViewId="0">
      <selection activeCell="L18" sqref="L18"/>
    </sheetView>
  </sheetViews>
  <sheetFormatPr defaultColWidth="9.140625" defaultRowHeight="15"/>
  <cols>
    <col min="1" max="1" width="4.42578125" style="105" customWidth="1"/>
    <col min="2" max="2" width="43" style="105" customWidth="1"/>
    <col min="3" max="3" width="5.5703125" style="105" customWidth="1"/>
    <col min="4" max="4" width="3.42578125" style="105" bestFit="1" customWidth="1"/>
    <col min="5" max="5" width="6.85546875" style="105" customWidth="1"/>
    <col min="6" max="6" width="4.42578125" style="105" bestFit="1" customWidth="1"/>
    <col min="7" max="7" width="5.28515625" style="105" customWidth="1"/>
    <col min="8" max="8" width="3.42578125" style="105" bestFit="1" customWidth="1"/>
    <col min="9" max="9" width="6.85546875" style="105" customWidth="1"/>
    <col min="10" max="10" width="4.42578125" style="105" bestFit="1" customWidth="1"/>
    <col min="11" max="11" width="5" style="105" customWidth="1"/>
    <col min="12" max="12" width="3.42578125" style="105" bestFit="1" customWidth="1"/>
    <col min="13" max="13" width="6.28515625" style="105" customWidth="1"/>
    <col min="14" max="14" width="4.42578125" style="105" bestFit="1" customWidth="1"/>
    <col min="15" max="15" width="4.85546875" style="105" customWidth="1"/>
    <col min="16" max="16" width="3.42578125" style="105" bestFit="1" customWidth="1"/>
    <col min="17" max="17" width="6.5703125" style="105" customWidth="1"/>
    <col min="18" max="18" width="4.42578125" style="105" bestFit="1" customWidth="1"/>
    <col min="19" max="19" width="5" style="105" customWidth="1"/>
    <col min="20" max="20" width="5.28515625" style="105" customWidth="1"/>
    <col min="21" max="21" width="6.5703125" style="105" customWidth="1"/>
    <col min="22" max="22" width="4.42578125" style="105" bestFit="1" customWidth="1"/>
    <col min="23" max="23" width="10.7109375" style="105" bestFit="1" customWidth="1"/>
    <col min="24" max="24" width="11.5703125" style="105" bestFit="1" customWidth="1"/>
    <col min="25" max="25" width="7.28515625" style="105" customWidth="1"/>
    <col min="26" max="26" width="6.85546875" style="105" customWidth="1"/>
    <col min="27" max="27" width="6.140625" style="105" customWidth="1"/>
    <col min="28" max="28" width="6.28515625" style="105" customWidth="1"/>
    <col min="29" max="16384" width="9.140625" style="105"/>
  </cols>
  <sheetData>
    <row r="1" spans="1:29" ht="13.5" customHeight="1" thickBot="1">
      <c r="B1" s="121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81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56</v>
      </c>
      <c r="D4" s="180"/>
      <c r="E4" s="180"/>
      <c r="F4" s="181"/>
      <c r="G4" s="182" t="s">
        <v>57</v>
      </c>
      <c r="H4" s="183"/>
      <c r="I4" s="183"/>
      <c r="J4" s="184"/>
      <c r="K4" s="182" t="s">
        <v>58</v>
      </c>
      <c r="L4" s="183"/>
      <c r="M4" s="183"/>
      <c r="N4" s="184"/>
      <c r="O4" s="182" t="s">
        <v>59</v>
      </c>
      <c r="P4" s="183"/>
      <c r="Q4" s="183"/>
      <c r="R4" s="183"/>
      <c r="S4" s="183"/>
      <c r="T4" s="183"/>
      <c r="U4" s="183"/>
      <c r="V4" s="184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03" t="s">
        <v>8</v>
      </c>
      <c r="X5" s="104" t="s">
        <v>9</v>
      </c>
      <c r="Y5" s="11" t="s">
        <v>8</v>
      </c>
      <c r="Z5" s="185" t="s">
        <v>12</v>
      </c>
      <c r="AA5" s="103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3</v>
      </c>
      <c r="H8" s="51"/>
      <c r="I8" s="30">
        <f t="shared" ref="I8:J23" si="1">G8*33</f>
        <v>99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4</v>
      </c>
      <c r="T8" s="51"/>
      <c r="U8" s="32">
        <f>S8*13</f>
        <v>52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368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8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8" si="6">SUM(F9,R9,J9,N9,V9)</f>
        <v>0</v>
      </c>
      <c r="AB9" s="101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02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00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8" si="7">SUM(S12/2,O12/2,K12,C12,G12)</f>
        <v>2</v>
      </c>
      <c r="X12" s="54">
        <f t="shared" si="5"/>
        <v>0</v>
      </c>
      <c r="Y12" s="100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00">
        <f t="shared" ref="Y13:Y38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00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00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00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00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2</v>
      </c>
      <c r="I18" s="30">
        <f t="shared" si="1"/>
        <v>0</v>
      </c>
      <c r="J18" s="31">
        <v>35</v>
      </c>
      <c r="K18" s="64"/>
      <c r="L18" s="51">
        <v>1</v>
      </c>
      <c r="M18" s="30">
        <f t="shared" si="2"/>
        <v>0</v>
      </c>
      <c r="N18" s="31">
        <v>61</v>
      </c>
      <c r="O18" s="64"/>
      <c r="P18" s="51">
        <v>4</v>
      </c>
      <c r="Q18" s="32">
        <f t="shared" si="3"/>
        <v>0</v>
      </c>
      <c r="R18" s="32">
        <v>90</v>
      </c>
      <c r="S18" s="64"/>
      <c r="T18" s="51">
        <v>6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00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2</v>
      </c>
      <c r="D19" s="51"/>
      <c r="E19" s="30">
        <f t="shared" si="0"/>
        <v>66</v>
      </c>
      <c r="F19" s="31">
        <f t="shared" si="0"/>
        <v>0</v>
      </c>
      <c r="G19" s="64">
        <v>2</v>
      </c>
      <c r="H19" s="51">
        <v>2</v>
      </c>
      <c r="I19" s="30">
        <f t="shared" si="1"/>
        <v>66</v>
      </c>
      <c r="J19" s="31">
        <f t="shared" si="1"/>
        <v>66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00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00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00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00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110">
        <v>16</v>
      </c>
      <c r="B23" s="111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00">
        <f t="shared" si="8"/>
        <v>122</v>
      </c>
      <c r="Z23" s="56">
        <v>120</v>
      </c>
      <c r="AA23" s="177"/>
      <c r="AB23" s="178"/>
      <c r="AC23" s="5"/>
    </row>
    <row r="24" spans="1:29" ht="18.600000000000001" customHeight="1" thickTop="1" thickBot="1">
      <c r="A24" s="112">
        <v>17</v>
      </c>
      <c r="B24" s="113" t="s">
        <v>60</v>
      </c>
      <c r="C24" s="107">
        <v>1</v>
      </c>
      <c r="D24" s="61"/>
      <c r="E24" s="30">
        <f t="shared" ref="E24:F38" si="9">C24*33</f>
        <v>33</v>
      </c>
      <c r="F24" s="31">
        <f t="shared" si="9"/>
        <v>0</v>
      </c>
      <c r="G24" s="65"/>
      <c r="H24" s="61"/>
      <c r="I24" s="30">
        <f>G24*33</f>
        <v>0</v>
      </c>
      <c r="J24" s="31">
        <f t="shared" ref="J24:J38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O24*15</f>
        <v>0</v>
      </c>
      <c r="R24" s="32">
        <f>P24*15</f>
        <v>0</v>
      </c>
      <c r="S24" s="65"/>
      <c r="T24" s="61"/>
      <c r="U24" s="30">
        <f>S24*15</f>
        <v>0</v>
      </c>
      <c r="V24" s="33">
        <f>T24*15</f>
        <v>0</v>
      </c>
      <c r="W24" s="52">
        <f t="shared" si="7"/>
        <v>1</v>
      </c>
      <c r="X24" s="81">
        <f t="shared" si="5"/>
        <v>0</v>
      </c>
      <c r="Y24" s="120">
        <f>SUM(E24,I24,Q24,M24,U24)</f>
        <v>33</v>
      </c>
      <c r="Z24" s="157" t="s">
        <v>73</v>
      </c>
      <c r="AA24" s="160"/>
      <c r="AB24" s="161"/>
      <c r="AC24" s="5"/>
    </row>
    <row r="25" spans="1:29" ht="19.5" thickTop="1" thickBot="1">
      <c r="A25" s="114">
        <v>18</v>
      </c>
      <c r="B25" s="106" t="s">
        <v>61</v>
      </c>
      <c r="C25" s="108"/>
      <c r="D25" s="51"/>
      <c r="E25" s="30">
        <f t="shared" si="9"/>
        <v>0</v>
      </c>
      <c r="F25" s="31">
        <f t="shared" si="9"/>
        <v>0</v>
      </c>
      <c r="G25" s="63"/>
      <c r="H25" s="51"/>
      <c r="I25" s="30">
        <f t="shared" ref="I25:I38" si="11">G25*33</f>
        <v>0</v>
      </c>
      <c r="J25" s="31">
        <f t="shared" si="10"/>
        <v>0</v>
      </c>
      <c r="K25" s="63"/>
      <c r="L25" s="51"/>
      <c r="M25" s="30">
        <f t="shared" ref="M25:N38" si="12">K25*30</f>
        <v>0</v>
      </c>
      <c r="N25" s="31">
        <f t="shared" si="12"/>
        <v>0</v>
      </c>
      <c r="O25" s="63">
        <v>2</v>
      </c>
      <c r="P25" s="51"/>
      <c r="Q25" s="32">
        <f t="shared" ref="Q25:Q38" si="13">O25*15</f>
        <v>30</v>
      </c>
      <c r="R25" s="32">
        <f t="shared" ref="R25:R38" si="14">P25*15</f>
        <v>0</v>
      </c>
      <c r="S25" s="63"/>
      <c r="T25" s="51"/>
      <c r="U25" s="30">
        <f t="shared" ref="U25:U38" si="15">S25*15</f>
        <v>0</v>
      </c>
      <c r="V25" s="33">
        <f t="shared" ref="V25:V38" si="16">T25*15</f>
        <v>0</v>
      </c>
      <c r="W25" s="52">
        <f t="shared" si="7"/>
        <v>1</v>
      </c>
      <c r="X25" s="81">
        <f t="shared" si="5"/>
        <v>0</v>
      </c>
      <c r="Y25" s="89">
        <f t="shared" si="8"/>
        <v>30</v>
      </c>
      <c r="Z25" s="158"/>
      <c r="AA25" s="162"/>
      <c r="AB25" s="163"/>
      <c r="AC25" s="5"/>
    </row>
    <row r="26" spans="1:29" ht="30" thickTop="1" thickBot="1">
      <c r="A26" s="114">
        <v>19</v>
      </c>
      <c r="B26" s="106" t="s">
        <v>62</v>
      </c>
      <c r="C26" s="108"/>
      <c r="D26" s="51"/>
      <c r="E26" s="30">
        <f t="shared" si="9"/>
        <v>0</v>
      </c>
      <c r="F26" s="31">
        <f t="shared" si="9"/>
        <v>0</v>
      </c>
      <c r="G26" s="63">
        <v>1</v>
      </c>
      <c r="H26" s="51"/>
      <c r="I26" s="30">
        <f t="shared" si="11"/>
        <v>33</v>
      </c>
      <c r="J26" s="31">
        <f t="shared" si="10"/>
        <v>0</v>
      </c>
      <c r="K26" s="63"/>
      <c r="L26" s="51"/>
      <c r="M26" s="30">
        <f t="shared" si="12"/>
        <v>0</v>
      </c>
      <c r="N26" s="31">
        <f t="shared" si="12"/>
        <v>0</v>
      </c>
      <c r="O26" s="63"/>
      <c r="P26" s="51"/>
      <c r="Q26" s="32">
        <f t="shared" si="13"/>
        <v>0</v>
      </c>
      <c r="R26" s="32">
        <f t="shared" si="14"/>
        <v>0</v>
      </c>
      <c r="S26" s="63"/>
      <c r="T26" s="51"/>
      <c r="U26" s="30">
        <f t="shared" si="15"/>
        <v>0</v>
      </c>
      <c r="V26" s="33">
        <f t="shared" si="16"/>
        <v>0</v>
      </c>
      <c r="W26" s="52">
        <f t="shared" si="7"/>
        <v>1</v>
      </c>
      <c r="X26" s="81">
        <f t="shared" si="5"/>
        <v>0</v>
      </c>
      <c r="Y26" s="89">
        <f t="shared" si="8"/>
        <v>33</v>
      </c>
      <c r="Z26" s="158"/>
      <c r="AA26" s="162"/>
      <c r="AB26" s="163"/>
      <c r="AC26" s="5"/>
    </row>
    <row r="27" spans="1:29" ht="19.5" thickTop="1" thickBot="1">
      <c r="A27" s="114">
        <v>20</v>
      </c>
      <c r="B27" s="106" t="s">
        <v>63</v>
      </c>
      <c r="C27" s="108"/>
      <c r="D27" s="51"/>
      <c r="E27" s="30">
        <f t="shared" si="9"/>
        <v>0</v>
      </c>
      <c r="F27" s="31">
        <f t="shared" si="9"/>
        <v>0</v>
      </c>
      <c r="G27" s="63"/>
      <c r="H27" s="51"/>
      <c r="I27" s="30">
        <f t="shared" si="11"/>
        <v>0</v>
      </c>
      <c r="J27" s="31">
        <f t="shared" si="10"/>
        <v>0</v>
      </c>
      <c r="K27" s="63"/>
      <c r="L27" s="51"/>
      <c r="M27" s="30">
        <f t="shared" si="12"/>
        <v>0</v>
      </c>
      <c r="N27" s="31">
        <f t="shared" si="12"/>
        <v>0</v>
      </c>
      <c r="O27" s="63">
        <v>2</v>
      </c>
      <c r="P27" s="51"/>
      <c r="Q27" s="32">
        <f t="shared" si="13"/>
        <v>30</v>
      </c>
      <c r="R27" s="32">
        <f t="shared" si="14"/>
        <v>0</v>
      </c>
      <c r="S27" s="63"/>
      <c r="T27" s="51"/>
      <c r="U27" s="30">
        <f t="shared" si="15"/>
        <v>0</v>
      </c>
      <c r="V27" s="33">
        <f t="shared" si="16"/>
        <v>0</v>
      </c>
      <c r="W27" s="52">
        <f t="shared" si="7"/>
        <v>1</v>
      </c>
      <c r="X27" s="81">
        <f t="shared" si="5"/>
        <v>0</v>
      </c>
      <c r="Y27" s="89">
        <f t="shared" si="8"/>
        <v>30</v>
      </c>
      <c r="Z27" s="158"/>
      <c r="AA27" s="162"/>
      <c r="AB27" s="163"/>
      <c r="AC27" s="5"/>
    </row>
    <row r="28" spans="1:29" ht="19.5" thickTop="1" thickBot="1">
      <c r="A28" s="114">
        <v>21</v>
      </c>
      <c r="B28" s="115" t="s">
        <v>64</v>
      </c>
      <c r="C28" s="108">
        <v>2</v>
      </c>
      <c r="D28" s="51"/>
      <c r="E28" s="30">
        <f t="shared" si="9"/>
        <v>66</v>
      </c>
      <c r="F28" s="31">
        <f t="shared" si="9"/>
        <v>0</v>
      </c>
      <c r="G28" s="63"/>
      <c r="H28" s="51"/>
      <c r="I28" s="30">
        <f t="shared" si="11"/>
        <v>0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4"/>
        <v>0</v>
      </c>
      <c r="S28" s="63"/>
      <c r="T28" s="51"/>
      <c r="U28" s="30">
        <f t="shared" si="15"/>
        <v>0</v>
      </c>
      <c r="V28" s="33">
        <f t="shared" si="16"/>
        <v>0</v>
      </c>
      <c r="W28" s="52">
        <f t="shared" si="7"/>
        <v>2</v>
      </c>
      <c r="X28" s="81">
        <f t="shared" si="5"/>
        <v>0</v>
      </c>
      <c r="Y28" s="89">
        <f t="shared" si="8"/>
        <v>66</v>
      </c>
      <c r="Z28" s="158"/>
      <c r="AA28" s="162"/>
      <c r="AB28" s="163"/>
      <c r="AC28" s="5"/>
    </row>
    <row r="29" spans="1:29" ht="19.5" thickTop="1" thickBot="1">
      <c r="A29" s="114">
        <v>22</v>
      </c>
      <c r="B29" s="115" t="s">
        <v>43</v>
      </c>
      <c r="C29" s="108">
        <v>1</v>
      </c>
      <c r="D29" s="51"/>
      <c r="E29" s="30">
        <f t="shared" si="9"/>
        <v>33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4"/>
        <v>0</v>
      </c>
      <c r="S29" s="63"/>
      <c r="T29" s="51"/>
      <c r="U29" s="30">
        <f t="shared" si="15"/>
        <v>0</v>
      </c>
      <c r="V29" s="33">
        <f t="shared" si="16"/>
        <v>0</v>
      </c>
      <c r="W29" s="52">
        <f t="shared" si="7"/>
        <v>2</v>
      </c>
      <c r="X29" s="81">
        <f t="shared" si="5"/>
        <v>0</v>
      </c>
      <c r="Y29" s="89">
        <f t="shared" si="8"/>
        <v>66</v>
      </c>
      <c r="Z29" s="158"/>
      <c r="AA29" s="162"/>
      <c r="AB29" s="163"/>
      <c r="AC29" s="5"/>
    </row>
    <row r="30" spans="1:29" ht="19.5" thickTop="1" thickBot="1">
      <c r="A30" s="114">
        <v>23</v>
      </c>
      <c r="B30" s="115" t="s">
        <v>65</v>
      </c>
      <c r="C30" s="108"/>
      <c r="D30" s="51"/>
      <c r="E30" s="30">
        <f t="shared" si="9"/>
        <v>0</v>
      </c>
      <c r="F30" s="31">
        <f t="shared" si="9"/>
        <v>0</v>
      </c>
      <c r="G30" s="63">
        <v>1</v>
      </c>
      <c r="H30" s="51"/>
      <c r="I30" s="30">
        <f t="shared" si="11"/>
        <v>33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4"/>
        <v>0</v>
      </c>
      <c r="S30" s="63"/>
      <c r="T30" s="51"/>
      <c r="U30" s="30">
        <f t="shared" si="15"/>
        <v>0</v>
      </c>
      <c r="V30" s="33">
        <f t="shared" si="16"/>
        <v>0</v>
      </c>
      <c r="W30" s="52">
        <f t="shared" si="7"/>
        <v>1</v>
      </c>
      <c r="X30" s="81">
        <f t="shared" si="5"/>
        <v>0</v>
      </c>
      <c r="Y30" s="89">
        <f t="shared" si="8"/>
        <v>33</v>
      </c>
      <c r="Z30" s="158"/>
      <c r="AA30" s="162"/>
      <c r="AB30" s="163"/>
      <c r="AC30" s="5"/>
    </row>
    <row r="31" spans="1:29" ht="19.5" thickTop="1" thickBot="1">
      <c r="A31" s="114">
        <v>24</v>
      </c>
      <c r="B31" s="115" t="s">
        <v>66</v>
      </c>
      <c r="C31" s="108">
        <v>2</v>
      </c>
      <c r="D31" s="51"/>
      <c r="E31" s="30">
        <f t="shared" si="9"/>
        <v>66</v>
      </c>
      <c r="F31" s="31">
        <f t="shared" si="9"/>
        <v>0</v>
      </c>
      <c r="G31" s="63">
        <v>2</v>
      </c>
      <c r="H31" s="51"/>
      <c r="I31" s="30">
        <f t="shared" si="11"/>
        <v>66</v>
      </c>
      <c r="J31" s="31">
        <f t="shared" si="10"/>
        <v>0</v>
      </c>
      <c r="K31" s="63">
        <v>1</v>
      </c>
      <c r="L31" s="51"/>
      <c r="M31" s="30">
        <f t="shared" si="12"/>
        <v>30</v>
      </c>
      <c r="N31" s="31">
        <f t="shared" si="12"/>
        <v>0</v>
      </c>
      <c r="O31" s="63"/>
      <c r="P31" s="51"/>
      <c r="Q31" s="32">
        <f t="shared" si="13"/>
        <v>0</v>
      </c>
      <c r="R31" s="32">
        <f t="shared" si="14"/>
        <v>0</v>
      </c>
      <c r="S31" s="63"/>
      <c r="T31" s="51"/>
      <c r="U31" s="30">
        <f t="shared" si="15"/>
        <v>0</v>
      </c>
      <c r="V31" s="33">
        <f t="shared" si="16"/>
        <v>0</v>
      </c>
      <c r="W31" s="52">
        <f t="shared" si="7"/>
        <v>5</v>
      </c>
      <c r="X31" s="81">
        <f t="shared" si="5"/>
        <v>0</v>
      </c>
      <c r="Y31" s="89">
        <f t="shared" si="8"/>
        <v>162</v>
      </c>
      <c r="Z31" s="158"/>
      <c r="AA31" s="162"/>
      <c r="AB31" s="163"/>
      <c r="AC31" s="5"/>
    </row>
    <row r="32" spans="1:29" ht="28.9" customHeight="1" thickTop="1" thickBot="1">
      <c r="A32" s="114">
        <v>25</v>
      </c>
      <c r="B32" s="115" t="s">
        <v>67</v>
      </c>
      <c r="C32" s="108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2</v>
      </c>
      <c r="L32" s="51"/>
      <c r="M32" s="30">
        <f t="shared" si="12"/>
        <v>60</v>
      </c>
      <c r="N32" s="31">
        <f t="shared" si="12"/>
        <v>0</v>
      </c>
      <c r="O32" s="63"/>
      <c r="P32" s="51"/>
      <c r="Q32" s="32">
        <f t="shared" si="13"/>
        <v>0</v>
      </c>
      <c r="R32" s="32">
        <f t="shared" si="14"/>
        <v>0</v>
      </c>
      <c r="S32" s="63"/>
      <c r="T32" s="51"/>
      <c r="U32" s="30">
        <f t="shared" si="15"/>
        <v>0</v>
      </c>
      <c r="V32" s="33">
        <f t="shared" si="16"/>
        <v>0</v>
      </c>
      <c r="W32" s="52">
        <f t="shared" si="7"/>
        <v>5</v>
      </c>
      <c r="X32" s="81">
        <f t="shared" si="5"/>
        <v>0</v>
      </c>
      <c r="Y32" s="89">
        <f>SUM(E32,I32,Q32,M32,U32)</f>
        <v>159</v>
      </c>
      <c r="Z32" s="158"/>
      <c r="AA32" s="162"/>
      <c r="AB32" s="163"/>
      <c r="AC32" s="5"/>
    </row>
    <row r="33" spans="1:29" ht="30" thickTop="1" thickBot="1">
      <c r="A33" s="114">
        <v>26</v>
      </c>
      <c r="B33" s="115" t="s">
        <v>68</v>
      </c>
      <c r="C33" s="108">
        <v>1</v>
      </c>
      <c r="D33" s="51"/>
      <c r="E33" s="30">
        <f t="shared" si="9"/>
        <v>33</v>
      </c>
      <c r="F33" s="31">
        <f t="shared" si="9"/>
        <v>0</v>
      </c>
      <c r="G33" s="63">
        <v>2</v>
      </c>
      <c r="H33" s="51"/>
      <c r="I33" s="30">
        <f t="shared" si="11"/>
        <v>66</v>
      </c>
      <c r="J33" s="31">
        <f t="shared" si="10"/>
        <v>0</v>
      </c>
      <c r="K33" s="63"/>
      <c r="L33" s="51"/>
      <c r="M33" s="30">
        <f t="shared" si="12"/>
        <v>0</v>
      </c>
      <c r="N33" s="31">
        <f t="shared" si="12"/>
        <v>0</v>
      </c>
      <c r="O33" s="63"/>
      <c r="P33" s="51"/>
      <c r="Q33" s="32">
        <f t="shared" si="13"/>
        <v>0</v>
      </c>
      <c r="R33" s="32">
        <f t="shared" si="14"/>
        <v>0</v>
      </c>
      <c r="S33" s="63"/>
      <c r="T33" s="51"/>
      <c r="U33" s="30">
        <f t="shared" si="15"/>
        <v>0</v>
      </c>
      <c r="V33" s="33">
        <f t="shared" si="16"/>
        <v>0</v>
      </c>
      <c r="W33" s="52">
        <f t="shared" si="7"/>
        <v>3</v>
      </c>
      <c r="X33" s="81">
        <f t="shared" si="5"/>
        <v>0</v>
      </c>
      <c r="Y33" s="89">
        <f t="shared" ref="Y33:Y37" si="17">SUM(E33,I33,Q33,M33,U33)</f>
        <v>99</v>
      </c>
      <c r="Z33" s="158"/>
      <c r="AA33" s="162"/>
      <c r="AB33" s="163"/>
      <c r="AC33" s="5"/>
    </row>
    <row r="34" spans="1:29" ht="30" thickTop="1" thickBot="1">
      <c r="A34" s="114">
        <v>27</v>
      </c>
      <c r="B34" s="115" t="s">
        <v>69</v>
      </c>
      <c r="C34" s="108"/>
      <c r="D34" s="51"/>
      <c r="E34" s="30">
        <f t="shared" si="9"/>
        <v>0</v>
      </c>
      <c r="F34" s="31">
        <f t="shared" si="9"/>
        <v>0</v>
      </c>
      <c r="G34" s="63"/>
      <c r="H34" s="51"/>
      <c r="I34" s="30">
        <f t="shared" si="11"/>
        <v>0</v>
      </c>
      <c r="J34" s="31">
        <f t="shared" si="10"/>
        <v>0</v>
      </c>
      <c r="K34" s="63">
        <v>1</v>
      </c>
      <c r="L34" s="51"/>
      <c r="M34" s="30">
        <f t="shared" si="12"/>
        <v>30</v>
      </c>
      <c r="N34" s="31">
        <f t="shared" si="12"/>
        <v>0</v>
      </c>
      <c r="O34" s="63">
        <v>4</v>
      </c>
      <c r="P34" s="51"/>
      <c r="Q34" s="32">
        <f t="shared" si="13"/>
        <v>60</v>
      </c>
      <c r="R34" s="32">
        <f t="shared" si="14"/>
        <v>0</v>
      </c>
      <c r="S34" s="63"/>
      <c r="T34" s="51"/>
      <c r="U34" s="30">
        <f t="shared" si="15"/>
        <v>0</v>
      </c>
      <c r="V34" s="33">
        <f t="shared" si="16"/>
        <v>0</v>
      </c>
      <c r="W34" s="52">
        <f t="shared" si="7"/>
        <v>3</v>
      </c>
      <c r="X34" s="81">
        <f t="shared" si="5"/>
        <v>0</v>
      </c>
      <c r="Y34" s="89">
        <f t="shared" si="17"/>
        <v>90</v>
      </c>
      <c r="Z34" s="159"/>
      <c r="AA34" s="162"/>
      <c r="AB34" s="163"/>
      <c r="AC34" s="5"/>
    </row>
    <row r="35" spans="1:29" ht="19.5" thickTop="1" thickBot="1">
      <c r="A35" s="114">
        <v>28</v>
      </c>
      <c r="B35" s="115" t="s">
        <v>70</v>
      </c>
      <c r="C35" s="108"/>
      <c r="D35" s="51"/>
      <c r="E35" s="30">
        <f t="shared" si="9"/>
        <v>0</v>
      </c>
      <c r="F35" s="31">
        <f t="shared" si="9"/>
        <v>0</v>
      </c>
      <c r="G35" s="63">
        <v>4</v>
      </c>
      <c r="H35" s="51"/>
      <c r="I35" s="30">
        <f t="shared" si="11"/>
        <v>132</v>
      </c>
      <c r="J35" s="31">
        <f t="shared" si="10"/>
        <v>0</v>
      </c>
      <c r="K35" s="63">
        <v>4</v>
      </c>
      <c r="L35" s="51"/>
      <c r="M35" s="30">
        <f t="shared" si="12"/>
        <v>120</v>
      </c>
      <c r="N35" s="31">
        <f t="shared" si="12"/>
        <v>0</v>
      </c>
      <c r="O35" s="63"/>
      <c r="P35" s="51"/>
      <c r="Q35" s="32">
        <f t="shared" si="13"/>
        <v>0</v>
      </c>
      <c r="R35" s="32">
        <f t="shared" si="14"/>
        <v>0</v>
      </c>
      <c r="S35" s="63"/>
      <c r="T35" s="51"/>
      <c r="U35" s="30">
        <f t="shared" si="15"/>
        <v>0</v>
      </c>
      <c r="V35" s="33">
        <f t="shared" si="16"/>
        <v>0</v>
      </c>
      <c r="W35" s="52">
        <f t="shared" si="7"/>
        <v>8</v>
      </c>
      <c r="X35" s="81">
        <f t="shared" si="5"/>
        <v>0</v>
      </c>
      <c r="Y35" s="89">
        <f t="shared" si="17"/>
        <v>252</v>
      </c>
      <c r="Z35" s="157" t="s">
        <v>74</v>
      </c>
      <c r="AA35" s="162"/>
      <c r="AB35" s="163"/>
      <c r="AC35" s="5"/>
    </row>
    <row r="36" spans="1:29" ht="19.5" thickTop="1" thickBot="1">
      <c r="A36" s="114">
        <v>29</v>
      </c>
      <c r="B36" s="115" t="s">
        <v>71</v>
      </c>
      <c r="C36" s="108">
        <v>3</v>
      </c>
      <c r="D36" s="51"/>
      <c r="E36" s="30">
        <f t="shared" si="9"/>
        <v>99</v>
      </c>
      <c r="F36" s="31">
        <f t="shared" si="9"/>
        <v>0</v>
      </c>
      <c r="G36" s="63">
        <v>4</v>
      </c>
      <c r="H36" s="51"/>
      <c r="I36" s="30">
        <f t="shared" si="11"/>
        <v>132</v>
      </c>
      <c r="J36" s="31">
        <f t="shared" si="10"/>
        <v>0</v>
      </c>
      <c r="K36" s="63">
        <v>4</v>
      </c>
      <c r="L36" s="51"/>
      <c r="M36" s="30">
        <f t="shared" si="12"/>
        <v>120</v>
      </c>
      <c r="N36" s="31">
        <f t="shared" si="12"/>
        <v>0</v>
      </c>
      <c r="O36" s="63"/>
      <c r="P36" s="51"/>
      <c r="Q36" s="32">
        <f t="shared" si="13"/>
        <v>0</v>
      </c>
      <c r="R36" s="32">
        <f t="shared" si="14"/>
        <v>0</v>
      </c>
      <c r="S36" s="63"/>
      <c r="T36" s="51"/>
      <c r="U36" s="30">
        <f t="shared" si="15"/>
        <v>0</v>
      </c>
      <c r="V36" s="33">
        <f t="shared" si="16"/>
        <v>0</v>
      </c>
      <c r="W36" s="52">
        <f t="shared" si="7"/>
        <v>11</v>
      </c>
      <c r="X36" s="81">
        <f t="shared" si="5"/>
        <v>0</v>
      </c>
      <c r="Y36" s="89">
        <f t="shared" si="17"/>
        <v>351</v>
      </c>
      <c r="Z36" s="158"/>
      <c r="AA36" s="162"/>
      <c r="AB36" s="163"/>
      <c r="AC36" s="5"/>
    </row>
    <row r="37" spans="1:29" ht="30" thickTop="1" thickBot="1">
      <c r="A37" s="114">
        <v>30</v>
      </c>
      <c r="B37" s="115" t="s">
        <v>72</v>
      </c>
      <c r="C37" s="108"/>
      <c r="D37" s="51"/>
      <c r="E37" s="30">
        <f t="shared" si="9"/>
        <v>0</v>
      </c>
      <c r="F37" s="31">
        <f t="shared" si="9"/>
        <v>0</v>
      </c>
      <c r="G37" s="63"/>
      <c r="H37" s="51"/>
      <c r="I37" s="30">
        <f t="shared" si="11"/>
        <v>0</v>
      </c>
      <c r="J37" s="31">
        <f t="shared" si="10"/>
        <v>0</v>
      </c>
      <c r="K37" s="63">
        <v>3</v>
      </c>
      <c r="L37" s="51"/>
      <c r="M37" s="30">
        <f t="shared" si="12"/>
        <v>90</v>
      </c>
      <c r="N37" s="31">
        <f t="shared" si="12"/>
        <v>0</v>
      </c>
      <c r="O37" s="63">
        <v>6</v>
      </c>
      <c r="P37" s="51"/>
      <c r="Q37" s="32">
        <f t="shared" si="13"/>
        <v>90</v>
      </c>
      <c r="R37" s="32">
        <f t="shared" si="14"/>
        <v>0</v>
      </c>
      <c r="S37" s="63"/>
      <c r="T37" s="51"/>
      <c r="U37" s="30">
        <f t="shared" si="15"/>
        <v>0</v>
      </c>
      <c r="V37" s="33">
        <f t="shared" si="16"/>
        <v>0</v>
      </c>
      <c r="W37" s="52">
        <f t="shared" si="7"/>
        <v>6</v>
      </c>
      <c r="X37" s="81">
        <f t="shared" si="5"/>
        <v>0</v>
      </c>
      <c r="Y37" s="89">
        <f t="shared" si="17"/>
        <v>180</v>
      </c>
      <c r="Z37" s="159"/>
      <c r="AA37" s="162"/>
      <c r="AB37" s="163"/>
      <c r="AC37" s="5"/>
    </row>
    <row r="38" spans="1:29" ht="19.5" thickTop="1" thickBot="1">
      <c r="A38" s="116">
        <v>31</v>
      </c>
      <c r="B38" s="117" t="s">
        <v>29</v>
      </c>
      <c r="C38" s="109"/>
      <c r="D38" s="62"/>
      <c r="E38" s="30">
        <f t="shared" si="9"/>
        <v>0</v>
      </c>
      <c r="F38" s="31">
        <f t="shared" si="9"/>
        <v>0</v>
      </c>
      <c r="G38" s="66"/>
      <c r="H38" s="62"/>
      <c r="I38" s="30">
        <f t="shared" si="11"/>
        <v>0</v>
      </c>
      <c r="J38" s="31">
        <f t="shared" si="10"/>
        <v>0</v>
      </c>
      <c r="K38" s="66"/>
      <c r="L38" s="62">
        <v>2</v>
      </c>
      <c r="M38" s="30">
        <f t="shared" si="12"/>
        <v>0</v>
      </c>
      <c r="N38" s="31">
        <f t="shared" si="12"/>
        <v>60</v>
      </c>
      <c r="O38" s="66"/>
      <c r="P38" s="62">
        <v>1</v>
      </c>
      <c r="Q38" s="32">
        <f t="shared" si="13"/>
        <v>0</v>
      </c>
      <c r="R38" s="32">
        <f t="shared" si="14"/>
        <v>15</v>
      </c>
      <c r="S38" s="66"/>
      <c r="T38" s="62">
        <v>3</v>
      </c>
      <c r="U38" s="30">
        <f t="shared" si="15"/>
        <v>0</v>
      </c>
      <c r="V38" s="33">
        <f t="shared" si="16"/>
        <v>45</v>
      </c>
      <c r="W38" s="52">
        <f t="shared" si="7"/>
        <v>0</v>
      </c>
      <c r="X38" s="81">
        <f t="shared" si="5"/>
        <v>4</v>
      </c>
      <c r="Y38" s="84">
        <f t="shared" si="8"/>
        <v>0</v>
      </c>
      <c r="Z38" s="88"/>
      <c r="AA38" s="79">
        <f t="shared" si="6"/>
        <v>120</v>
      </c>
      <c r="AB38" s="80">
        <v>120</v>
      </c>
      <c r="AC38" s="5"/>
    </row>
    <row r="39" spans="1:29" ht="17.25" thickTop="1" thickBot="1">
      <c r="A39" s="28"/>
      <c r="B39" s="71" t="s">
        <v>30</v>
      </c>
      <c r="C39" s="98">
        <f>SUM(C8:C38)</f>
        <v>33</v>
      </c>
      <c r="D39" s="99">
        <f>SUM(D8:D38)</f>
        <v>0</v>
      </c>
      <c r="E39" s="41"/>
      <c r="F39" s="42"/>
      <c r="G39" s="98">
        <f>SUM(G8:G38)</f>
        <v>31</v>
      </c>
      <c r="H39" s="99">
        <f>SUM(H8:H38)</f>
        <v>4</v>
      </c>
      <c r="I39" s="41"/>
      <c r="J39" s="42"/>
      <c r="K39" s="98">
        <f>SUM(K8:K38)</f>
        <v>29</v>
      </c>
      <c r="L39" s="99">
        <f>SUM(L8:L38)</f>
        <v>5</v>
      </c>
      <c r="M39" s="41"/>
      <c r="N39" s="42"/>
      <c r="O39" s="98">
        <f>SUM(O8:O38)</f>
        <v>25</v>
      </c>
      <c r="P39" s="99">
        <f>SUM(P8:P38)</f>
        <v>6</v>
      </c>
      <c r="Q39" s="41"/>
      <c r="R39" s="42"/>
      <c r="S39" s="98">
        <f>SUM(S8:S38)</f>
        <v>19</v>
      </c>
      <c r="T39" s="99">
        <f>SUM(T8:T38)</f>
        <v>12</v>
      </c>
      <c r="U39" s="41"/>
      <c r="V39" s="42"/>
      <c r="W39" s="78">
        <f>SUM(W8:W38)</f>
        <v>115</v>
      </c>
      <c r="X39" s="1">
        <f>SUM(X8:X38)</f>
        <v>18</v>
      </c>
      <c r="Y39" s="164"/>
      <c r="Z39" s="165"/>
      <c r="AA39" s="169">
        <f>SUM(AA8:AA10,AA12:AA13,AA15:AA20,AA38:AA38)</f>
        <v>540</v>
      </c>
      <c r="AB39" s="172">
        <v>540</v>
      </c>
      <c r="AC39" s="5"/>
    </row>
    <row r="40" spans="1:29" ht="17.25" thickTop="1" thickBot="1">
      <c r="A40" s="36"/>
      <c r="B40" s="7" t="s">
        <v>31</v>
      </c>
      <c r="C40" s="154">
        <f>SUM(C39:D39)</f>
        <v>33</v>
      </c>
      <c r="D40" s="155"/>
      <c r="E40" s="43"/>
      <c r="F40" s="42"/>
      <c r="G40" s="154">
        <f>SUM(G39:H39)</f>
        <v>35</v>
      </c>
      <c r="H40" s="155"/>
      <c r="I40" s="43"/>
      <c r="J40" s="42"/>
      <c r="K40" s="154">
        <f>SUM(K39:L39)</f>
        <v>34</v>
      </c>
      <c r="L40" s="155"/>
      <c r="M40" s="43"/>
      <c r="N40" s="42"/>
      <c r="O40" s="154">
        <f>SUM(O39:P39)</f>
        <v>31</v>
      </c>
      <c r="P40" s="155"/>
      <c r="Q40" s="43"/>
      <c r="R40" s="42"/>
      <c r="S40" s="154">
        <f>SUM(S39:T39)</f>
        <v>31</v>
      </c>
      <c r="T40" s="155"/>
      <c r="U40" s="43"/>
      <c r="V40" s="42"/>
      <c r="W40" s="154">
        <f>SUM(W39:X39)</f>
        <v>133</v>
      </c>
      <c r="X40" s="156"/>
      <c r="Y40" s="166"/>
      <c r="Z40" s="165"/>
      <c r="AA40" s="170"/>
      <c r="AB40" s="173"/>
      <c r="AC40" s="5"/>
    </row>
    <row r="41" spans="1:29" ht="17.25" thickTop="1" thickBot="1">
      <c r="A41" s="44"/>
      <c r="B41" s="45" t="s">
        <v>32</v>
      </c>
      <c r="C41" s="154">
        <v>33</v>
      </c>
      <c r="D41" s="155"/>
      <c r="E41" s="46"/>
      <c r="F41" s="47"/>
      <c r="G41" s="154">
        <v>35</v>
      </c>
      <c r="H41" s="155"/>
      <c r="I41" s="30"/>
      <c r="J41" s="31"/>
      <c r="K41" s="154">
        <v>34</v>
      </c>
      <c r="L41" s="155"/>
      <c r="M41" s="30"/>
      <c r="N41" s="31"/>
      <c r="O41" s="154">
        <v>31</v>
      </c>
      <c r="P41" s="155"/>
      <c r="Q41" s="30"/>
      <c r="R41" s="31"/>
      <c r="S41" s="154">
        <v>31</v>
      </c>
      <c r="T41" s="155"/>
      <c r="U41" s="30"/>
      <c r="V41" s="31"/>
      <c r="W41" s="154">
        <f>SUM(C41,G41,K41,O41)</f>
        <v>133</v>
      </c>
      <c r="X41" s="155"/>
      <c r="Y41" s="167"/>
      <c r="Z41" s="168"/>
      <c r="AA41" s="171"/>
      <c r="AB41" s="174"/>
      <c r="AC41" s="5"/>
    </row>
    <row r="42" spans="1:29" ht="16.5" thickTop="1" thickBot="1">
      <c r="A42" s="146" t="s">
        <v>41</v>
      </c>
      <c r="B42" s="147"/>
      <c r="C42" s="147"/>
      <c r="D42" s="148"/>
      <c r="E42" s="148"/>
      <c r="F42" s="148"/>
      <c r="G42" s="148"/>
      <c r="H42" s="148"/>
      <c r="I42" s="148"/>
      <c r="J42" s="148"/>
      <c r="K42" s="1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  <c r="Z42" s="48"/>
      <c r="AA42" s="48"/>
      <c r="AB42" s="48"/>
      <c r="AC42" s="50"/>
    </row>
    <row r="43" spans="1:29" s="122" customFormat="1" ht="20.45" customHeight="1" thickTop="1">
      <c r="B43" s="150" t="s">
        <v>76</v>
      </c>
      <c r="C43" s="151"/>
      <c r="D43" s="152" t="s">
        <v>77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23"/>
      <c r="U43" s="123"/>
      <c r="V43" s="123"/>
      <c r="W43" s="123"/>
      <c r="X43" s="124"/>
    </row>
    <row r="44" spans="1:29" ht="18.75">
      <c r="B44" s="67" t="s">
        <v>34</v>
      </c>
      <c r="C44" s="118">
        <v>2</v>
      </c>
      <c r="D44" s="119"/>
      <c r="E44" s="119"/>
      <c r="F44" s="119"/>
      <c r="G44" s="118">
        <v>2</v>
      </c>
      <c r="H44" s="119"/>
      <c r="I44" s="119"/>
      <c r="J44" s="119"/>
      <c r="K44" s="118">
        <v>2</v>
      </c>
      <c r="L44" s="119"/>
      <c r="M44" s="119"/>
      <c r="N44" s="119"/>
      <c r="O44" s="118">
        <v>2</v>
      </c>
      <c r="P44" s="119"/>
      <c r="Q44" s="119"/>
      <c r="R44" s="119"/>
      <c r="S44" s="118">
        <v>2</v>
      </c>
      <c r="W44" s="70">
        <f t="shared" ref="W44" si="18">SUM(S44/2,O44/2,K44,C44,G44)</f>
        <v>8</v>
      </c>
    </row>
    <row r="45" spans="1:29" ht="4.5" customHeight="1"/>
    <row r="46" spans="1:29">
      <c r="C46" s="153" t="s">
        <v>39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9">
      <c r="C47" s="153" t="s">
        <v>75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</row>
    <row r="48" spans="1:29" ht="9" customHeight="1"/>
    <row r="49" spans="3:3">
      <c r="C49" s="105" t="s">
        <v>35</v>
      </c>
    </row>
    <row r="50" spans="3:3" customFormat="1">
      <c r="C50" t="s">
        <v>79</v>
      </c>
    </row>
  </sheetData>
  <mergeCells count="42">
    <mergeCell ref="A42:K42"/>
    <mergeCell ref="C46:T46"/>
    <mergeCell ref="C47:T47"/>
    <mergeCell ref="C41:D41"/>
    <mergeCell ref="G41:H41"/>
    <mergeCell ref="K41:L41"/>
    <mergeCell ref="O41:P41"/>
    <mergeCell ref="S41:T41"/>
    <mergeCell ref="B43:C43"/>
    <mergeCell ref="D43:S43"/>
    <mergeCell ref="W41:X41"/>
    <mergeCell ref="C40:D40"/>
    <mergeCell ref="G40:H40"/>
    <mergeCell ref="K40:L40"/>
    <mergeCell ref="O40:P40"/>
    <mergeCell ref="S40:T40"/>
    <mergeCell ref="W40:X40"/>
    <mergeCell ref="AA24:AB37"/>
    <mergeCell ref="Y39:Z41"/>
    <mergeCell ref="AA39:AA41"/>
    <mergeCell ref="AB39:AB41"/>
    <mergeCell ref="Z35:Z37"/>
    <mergeCell ref="Z24:Z34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6"/>
  <sheetViews>
    <sheetView tabSelected="1" topLeftCell="A25" zoomScale="80" zoomScaleNormal="80" workbookViewId="0">
      <selection activeCell="E50" sqref="E50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75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80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52</v>
      </c>
      <c r="D4" s="212"/>
      <c r="E4" s="212"/>
      <c r="F4" s="213"/>
      <c r="G4" s="182" t="s">
        <v>56</v>
      </c>
      <c r="H4" s="214"/>
      <c r="I4" s="214"/>
      <c r="J4" s="215"/>
      <c r="K4" s="182" t="s">
        <v>57</v>
      </c>
      <c r="L4" s="214"/>
      <c r="M4" s="214"/>
      <c r="N4" s="215"/>
      <c r="O4" s="182" t="s">
        <v>58</v>
      </c>
      <c r="P4" s="214"/>
      <c r="Q4" s="214"/>
      <c r="R4" s="214"/>
      <c r="S4" s="214"/>
      <c r="T4" s="214"/>
      <c r="U4" s="214"/>
      <c r="V4" s="215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96" t="s">
        <v>8</v>
      </c>
      <c r="X5" s="97" t="s">
        <v>9</v>
      </c>
      <c r="Y5" s="11" t="s">
        <v>8</v>
      </c>
      <c r="Z5" s="185" t="s">
        <v>12</v>
      </c>
      <c r="AA5" s="96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2</v>
      </c>
      <c r="H8" s="51"/>
      <c r="I8" s="30">
        <f t="shared" ref="I8:J23" si="1">G8*33</f>
        <v>66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6</v>
      </c>
      <c r="T8" s="51"/>
      <c r="U8" s="32">
        <f>S8*13</f>
        <v>78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361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4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4" si="6">SUM(F9,R9,J9,N9,V9)</f>
        <v>0</v>
      </c>
      <c r="AB9" s="94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95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93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4" si="7">SUM(S12/2,O12/2,K12,C12,G12)</f>
        <v>2</v>
      </c>
      <c r="X12" s="54">
        <f t="shared" si="5"/>
        <v>0</v>
      </c>
      <c r="Y12" s="93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93">
        <f t="shared" ref="Y13:Y34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93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93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93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93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1</v>
      </c>
      <c r="I18" s="30">
        <f t="shared" si="1"/>
        <v>0</v>
      </c>
      <c r="J18" s="31">
        <v>35</v>
      </c>
      <c r="K18" s="64"/>
      <c r="L18" s="51">
        <v>2</v>
      </c>
      <c r="M18" s="30">
        <f t="shared" si="2"/>
        <v>0</v>
      </c>
      <c r="N18" s="31">
        <v>61</v>
      </c>
      <c r="O18" s="64"/>
      <c r="P18" s="51">
        <v>6</v>
      </c>
      <c r="Q18" s="32">
        <f t="shared" si="3"/>
        <v>0</v>
      </c>
      <c r="R18" s="32">
        <v>90</v>
      </c>
      <c r="S18" s="64"/>
      <c r="T18" s="51">
        <v>4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93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2</v>
      </c>
      <c r="D19" s="51"/>
      <c r="E19" s="30">
        <f t="shared" si="0"/>
        <v>66</v>
      </c>
      <c r="F19" s="31">
        <f t="shared" si="0"/>
        <v>0</v>
      </c>
      <c r="G19" s="64">
        <v>2</v>
      </c>
      <c r="H19" s="51">
        <v>2</v>
      </c>
      <c r="I19" s="30">
        <f t="shared" si="1"/>
        <v>66</v>
      </c>
      <c r="J19" s="31">
        <f t="shared" si="1"/>
        <v>66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93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93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93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93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36">
        <v>16</v>
      </c>
      <c r="B23" s="39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93">
        <f t="shared" si="8"/>
        <v>122</v>
      </c>
      <c r="Z23" s="56">
        <v>120</v>
      </c>
      <c r="AA23" s="177"/>
      <c r="AB23" s="178"/>
      <c r="AC23" s="5"/>
    </row>
    <row r="24" spans="1:29" ht="19.5" thickTop="1" thickBot="1">
      <c r="A24" s="3">
        <v>17</v>
      </c>
      <c r="B24" s="40" t="s">
        <v>43</v>
      </c>
      <c r="C24" s="65">
        <v>2</v>
      </c>
      <c r="D24" s="61"/>
      <c r="E24" s="30">
        <f t="shared" ref="E24:F34" si="9">C24*33</f>
        <v>66</v>
      </c>
      <c r="F24" s="31">
        <f t="shared" si="9"/>
        <v>0</v>
      </c>
      <c r="G24" s="65">
        <v>1</v>
      </c>
      <c r="H24" s="61"/>
      <c r="I24" s="30">
        <f>G24*33</f>
        <v>33</v>
      </c>
      <c r="J24" s="31">
        <f t="shared" ref="J24:J33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O24*13</f>
        <v>0</v>
      </c>
      <c r="R24" s="32">
        <f>P24*13</f>
        <v>0</v>
      </c>
      <c r="S24" s="65"/>
      <c r="T24" s="61"/>
      <c r="U24" s="30">
        <f>S24*13</f>
        <v>0</v>
      </c>
      <c r="V24" s="33">
        <f>T24*13</f>
        <v>0</v>
      </c>
      <c r="W24" s="52">
        <f t="shared" si="7"/>
        <v>3</v>
      </c>
      <c r="X24" s="81">
        <f t="shared" si="5"/>
        <v>0</v>
      </c>
      <c r="Y24" s="82">
        <f>SUM(E24,I24,Q24,M24,U24)</f>
        <v>99</v>
      </c>
      <c r="Z24" s="208" t="s">
        <v>55</v>
      </c>
      <c r="AA24" s="160"/>
      <c r="AB24" s="161"/>
      <c r="AC24" s="5"/>
    </row>
    <row r="25" spans="1:29" ht="30" thickTop="1" thickBot="1">
      <c r="A25" s="28">
        <v>18</v>
      </c>
      <c r="B25" s="29" t="s">
        <v>44</v>
      </c>
      <c r="C25" s="63"/>
      <c r="D25" s="51"/>
      <c r="E25" s="30">
        <f t="shared" si="9"/>
        <v>0</v>
      </c>
      <c r="F25" s="31">
        <f t="shared" si="9"/>
        <v>0</v>
      </c>
      <c r="G25" s="63">
        <v>1</v>
      </c>
      <c r="H25" s="51"/>
      <c r="I25" s="30">
        <f t="shared" ref="I25:I34" si="11">G25*33</f>
        <v>33</v>
      </c>
      <c r="J25" s="31">
        <f t="shared" si="10"/>
        <v>0</v>
      </c>
      <c r="K25" s="63"/>
      <c r="L25" s="51"/>
      <c r="M25" s="30">
        <f t="shared" ref="M25:N34" si="12">K25*30</f>
        <v>0</v>
      </c>
      <c r="N25" s="31">
        <f t="shared" si="12"/>
        <v>0</v>
      </c>
      <c r="O25" s="63"/>
      <c r="P25" s="51"/>
      <c r="Q25" s="32">
        <f t="shared" ref="Q25:R34" si="13">O25*13</f>
        <v>0</v>
      </c>
      <c r="R25" s="32">
        <f t="shared" si="13"/>
        <v>0</v>
      </c>
      <c r="S25" s="63"/>
      <c r="T25" s="51"/>
      <c r="U25" s="30">
        <f t="shared" ref="U25:V34" si="14">S25*13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3">
        <f t="shared" si="8"/>
        <v>33</v>
      </c>
      <c r="Z25" s="209"/>
      <c r="AA25" s="162"/>
      <c r="AB25" s="163"/>
      <c r="AC25" s="5"/>
    </row>
    <row r="26" spans="1:29" ht="44.25" thickTop="1" thickBot="1">
      <c r="A26" s="28">
        <v>19</v>
      </c>
      <c r="B26" s="29" t="s">
        <v>45</v>
      </c>
      <c r="C26" s="63">
        <v>2</v>
      </c>
      <c r="D26" s="51"/>
      <c r="E26" s="30">
        <f t="shared" si="9"/>
        <v>66</v>
      </c>
      <c r="F26" s="31">
        <f t="shared" si="9"/>
        <v>0</v>
      </c>
      <c r="G26" s="63">
        <v>3</v>
      </c>
      <c r="H26" s="51"/>
      <c r="I26" s="30">
        <f t="shared" si="11"/>
        <v>99</v>
      </c>
      <c r="J26" s="31">
        <f t="shared" si="10"/>
        <v>0</v>
      </c>
      <c r="K26" s="63">
        <v>2</v>
      </c>
      <c r="L26" s="51"/>
      <c r="M26" s="30">
        <f t="shared" si="12"/>
        <v>60</v>
      </c>
      <c r="N26" s="31">
        <f t="shared" si="12"/>
        <v>0</v>
      </c>
      <c r="O26" s="63">
        <v>4</v>
      </c>
      <c r="P26" s="51"/>
      <c r="Q26" s="32">
        <f t="shared" si="13"/>
        <v>52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9</v>
      </c>
      <c r="X26" s="81">
        <f t="shared" si="5"/>
        <v>0</v>
      </c>
      <c r="Y26" s="83">
        <f t="shared" si="8"/>
        <v>277</v>
      </c>
      <c r="Z26" s="209"/>
      <c r="AA26" s="162"/>
      <c r="AB26" s="163"/>
      <c r="AC26" s="5"/>
    </row>
    <row r="27" spans="1:29" ht="44.25" thickTop="1" thickBot="1">
      <c r="A27" s="28">
        <v>20</v>
      </c>
      <c r="B27" s="29" t="s">
        <v>46</v>
      </c>
      <c r="C27" s="63">
        <v>2</v>
      </c>
      <c r="D27" s="51"/>
      <c r="E27" s="30">
        <f t="shared" si="9"/>
        <v>66</v>
      </c>
      <c r="F27" s="31">
        <f t="shared" si="9"/>
        <v>0</v>
      </c>
      <c r="G27" s="63">
        <v>4</v>
      </c>
      <c r="H27" s="51"/>
      <c r="I27" s="30">
        <f t="shared" si="11"/>
        <v>132</v>
      </c>
      <c r="J27" s="31">
        <f t="shared" si="10"/>
        <v>0</v>
      </c>
      <c r="K27" s="63">
        <v>3</v>
      </c>
      <c r="L27" s="51"/>
      <c r="M27" s="30">
        <f t="shared" si="12"/>
        <v>90</v>
      </c>
      <c r="N27" s="31">
        <f t="shared" si="12"/>
        <v>0</v>
      </c>
      <c r="O27" s="63"/>
      <c r="P27" s="51"/>
      <c r="Q27" s="32">
        <f t="shared" si="13"/>
        <v>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9</v>
      </c>
      <c r="X27" s="81">
        <f t="shared" si="5"/>
        <v>0</v>
      </c>
      <c r="Y27" s="83">
        <f t="shared" si="8"/>
        <v>288</v>
      </c>
      <c r="Z27" s="209"/>
      <c r="AA27" s="162"/>
      <c r="AB27" s="163"/>
      <c r="AC27" s="5"/>
    </row>
    <row r="28" spans="1:29" ht="30" thickTop="1" thickBot="1">
      <c r="A28" s="28">
        <v>21</v>
      </c>
      <c r="B28" s="29" t="s">
        <v>47</v>
      </c>
      <c r="C28" s="63"/>
      <c r="D28" s="51"/>
      <c r="E28" s="30">
        <f t="shared" si="9"/>
        <v>0</v>
      </c>
      <c r="F28" s="31">
        <f t="shared" si="9"/>
        <v>0</v>
      </c>
      <c r="G28" s="63">
        <v>1</v>
      </c>
      <c r="H28" s="51"/>
      <c r="I28" s="30">
        <f t="shared" si="11"/>
        <v>33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1</v>
      </c>
      <c r="X28" s="81">
        <f t="shared" si="5"/>
        <v>0</v>
      </c>
      <c r="Y28" s="83">
        <f t="shared" si="8"/>
        <v>33</v>
      </c>
      <c r="Z28" s="209"/>
      <c r="AA28" s="162"/>
      <c r="AB28" s="163"/>
      <c r="AC28" s="5"/>
    </row>
    <row r="29" spans="1:29" ht="19.5" thickTop="1" thickBot="1">
      <c r="A29" s="28">
        <v>22</v>
      </c>
      <c r="B29" s="29" t="s">
        <v>48</v>
      </c>
      <c r="C29" s="63"/>
      <c r="D29" s="51"/>
      <c r="E29" s="30">
        <f t="shared" si="9"/>
        <v>0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1</v>
      </c>
      <c r="X29" s="81">
        <f t="shared" si="5"/>
        <v>0</v>
      </c>
      <c r="Y29" s="83">
        <f t="shared" si="8"/>
        <v>33</v>
      </c>
      <c r="Z29" s="209"/>
      <c r="AA29" s="162"/>
      <c r="AB29" s="163"/>
      <c r="AC29" s="5"/>
    </row>
    <row r="30" spans="1:29" ht="19.5" customHeight="1" thickTop="1" thickBot="1">
      <c r="A30" s="28">
        <v>23</v>
      </c>
      <c r="B30" s="29" t="s">
        <v>49</v>
      </c>
      <c r="C30" s="63">
        <v>2</v>
      </c>
      <c r="D30" s="51"/>
      <c r="E30" s="30">
        <f t="shared" si="9"/>
        <v>66</v>
      </c>
      <c r="F30" s="31">
        <f t="shared" si="9"/>
        <v>0</v>
      </c>
      <c r="G30" s="63">
        <v>2</v>
      </c>
      <c r="H30" s="51"/>
      <c r="I30" s="30">
        <f t="shared" si="11"/>
        <v>66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4</v>
      </c>
      <c r="X30" s="81">
        <f t="shared" si="5"/>
        <v>0</v>
      </c>
      <c r="Y30" s="89">
        <f>SUM(E30,I30,Q30,M30,U30)</f>
        <v>132</v>
      </c>
      <c r="Z30" s="157" t="s">
        <v>54</v>
      </c>
      <c r="AA30" s="162"/>
      <c r="AB30" s="163"/>
      <c r="AC30" s="5"/>
    </row>
    <row r="31" spans="1:29" ht="30" thickTop="1" thickBot="1">
      <c r="A31" s="28">
        <v>24</v>
      </c>
      <c r="B31" s="29" t="s">
        <v>50</v>
      </c>
      <c r="C31" s="63">
        <v>2</v>
      </c>
      <c r="D31" s="51"/>
      <c r="E31" s="30">
        <f t="shared" si="9"/>
        <v>66</v>
      </c>
      <c r="F31" s="31">
        <f t="shared" si="9"/>
        <v>0</v>
      </c>
      <c r="G31" s="63">
        <v>3</v>
      </c>
      <c r="H31" s="51"/>
      <c r="I31" s="30">
        <f t="shared" si="11"/>
        <v>99</v>
      </c>
      <c r="J31" s="31">
        <f t="shared" si="10"/>
        <v>0</v>
      </c>
      <c r="K31" s="63">
        <v>3</v>
      </c>
      <c r="L31" s="51"/>
      <c r="M31" s="30">
        <f t="shared" si="12"/>
        <v>90</v>
      </c>
      <c r="N31" s="31">
        <f t="shared" si="12"/>
        <v>0</v>
      </c>
      <c r="O31" s="63">
        <v>2</v>
      </c>
      <c r="P31" s="51"/>
      <c r="Q31" s="32">
        <f t="shared" si="13"/>
        <v>26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9</v>
      </c>
      <c r="X31" s="81">
        <f t="shared" si="5"/>
        <v>0</v>
      </c>
      <c r="Y31" s="89">
        <f t="shared" si="8"/>
        <v>281</v>
      </c>
      <c r="Z31" s="158"/>
      <c r="AA31" s="162"/>
      <c r="AB31" s="163"/>
      <c r="AC31" s="5"/>
    </row>
    <row r="32" spans="1:29" ht="30" thickTop="1" thickBot="1">
      <c r="A32" s="28">
        <v>25</v>
      </c>
      <c r="B32" s="29" t="s">
        <v>51</v>
      </c>
      <c r="C32" s="63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5</v>
      </c>
      <c r="L32" s="51"/>
      <c r="M32" s="30">
        <f t="shared" si="12"/>
        <v>150</v>
      </c>
      <c r="N32" s="31">
        <f t="shared" si="12"/>
        <v>0</v>
      </c>
      <c r="O32" s="63">
        <v>4</v>
      </c>
      <c r="P32" s="51"/>
      <c r="Q32" s="32">
        <f t="shared" si="13"/>
        <v>52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10</v>
      </c>
      <c r="X32" s="81">
        <f t="shared" si="5"/>
        <v>0</v>
      </c>
      <c r="Y32" s="90">
        <f t="shared" si="8"/>
        <v>301</v>
      </c>
      <c r="Z32" s="158"/>
      <c r="AA32" s="162"/>
      <c r="AB32" s="163"/>
      <c r="AC32" s="5"/>
    </row>
    <row r="33" spans="1:29" ht="30" thickTop="1" thickBot="1">
      <c r="A33" s="28">
        <v>26</v>
      </c>
      <c r="B33" s="85" t="s">
        <v>53</v>
      </c>
      <c r="C33" s="86"/>
      <c r="D33" s="87"/>
      <c r="E33" s="30">
        <f t="shared" si="9"/>
        <v>0</v>
      </c>
      <c r="F33" s="31">
        <f t="shared" si="9"/>
        <v>0</v>
      </c>
      <c r="G33" s="86"/>
      <c r="H33" s="87"/>
      <c r="I33" s="30">
        <f t="shared" si="11"/>
        <v>0</v>
      </c>
      <c r="J33" s="31">
        <f t="shared" si="10"/>
        <v>0</v>
      </c>
      <c r="K33" s="86">
        <v>2</v>
      </c>
      <c r="L33" s="87"/>
      <c r="M33" s="30">
        <f t="shared" si="12"/>
        <v>60</v>
      </c>
      <c r="N33" s="31">
        <f t="shared" si="12"/>
        <v>0</v>
      </c>
      <c r="O33" s="86">
        <v>2</v>
      </c>
      <c r="P33" s="87"/>
      <c r="Q33" s="32">
        <f t="shared" si="13"/>
        <v>26</v>
      </c>
      <c r="R33" s="32">
        <f t="shared" si="13"/>
        <v>0</v>
      </c>
      <c r="S33" s="86"/>
      <c r="T33" s="87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90">
        <f t="shared" si="8"/>
        <v>86</v>
      </c>
      <c r="Z33" s="159"/>
      <c r="AA33" s="210"/>
      <c r="AB33" s="211"/>
      <c r="AC33" s="5"/>
    </row>
    <row r="34" spans="1:29" ht="19.5" thickTop="1" thickBot="1">
      <c r="A34" s="28">
        <v>27</v>
      </c>
      <c r="B34" s="39" t="s">
        <v>29</v>
      </c>
      <c r="C34" s="66"/>
      <c r="D34" s="62"/>
      <c r="E34" s="30">
        <f t="shared" si="9"/>
        <v>0</v>
      </c>
      <c r="F34" s="31">
        <f t="shared" si="9"/>
        <v>0</v>
      </c>
      <c r="G34" s="66"/>
      <c r="H34" s="62">
        <v>1</v>
      </c>
      <c r="I34" s="30">
        <f t="shared" si="11"/>
        <v>0</v>
      </c>
      <c r="J34" s="31">
        <v>34</v>
      </c>
      <c r="K34" s="66"/>
      <c r="L34" s="62">
        <v>1</v>
      </c>
      <c r="M34" s="30">
        <f t="shared" si="12"/>
        <v>0</v>
      </c>
      <c r="N34" s="31">
        <v>31</v>
      </c>
      <c r="O34" s="66"/>
      <c r="P34" s="62">
        <v>1</v>
      </c>
      <c r="Q34" s="32">
        <f t="shared" si="13"/>
        <v>0</v>
      </c>
      <c r="R34" s="32">
        <v>15</v>
      </c>
      <c r="S34" s="66"/>
      <c r="T34" s="62">
        <v>3</v>
      </c>
      <c r="U34" s="30">
        <f t="shared" si="14"/>
        <v>0</v>
      </c>
      <c r="V34" s="33">
        <v>40</v>
      </c>
      <c r="W34" s="52">
        <f t="shared" si="7"/>
        <v>0</v>
      </c>
      <c r="X34" s="81">
        <f t="shared" si="5"/>
        <v>4</v>
      </c>
      <c r="Y34" s="84">
        <f t="shared" si="8"/>
        <v>0</v>
      </c>
      <c r="Z34" s="88"/>
      <c r="AA34" s="79">
        <f t="shared" si="6"/>
        <v>120</v>
      </c>
      <c r="AB34" s="80">
        <v>120</v>
      </c>
      <c r="AC34" s="5"/>
    </row>
    <row r="35" spans="1:29" ht="17.25" thickTop="1" thickBot="1">
      <c r="A35" s="3"/>
      <c r="B35" s="4" t="s">
        <v>30</v>
      </c>
      <c r="C35" s="91">
        <f>SUM(C8:C34)</f>
        <v>33</v>
      </c>
      <c r="D35" s="92">
        <f>SUM(D8:D34)</f>
        <v>0</v>
      </c>
      <c r="E35" s="41"/>
      <c r="F35" s="42"/>
      <c r="G35" s="91">
        <f>SUM(G8:G34)</f>
        <v>31</v>
      </c>
      <c r="H35" s="92">
        <f>SUM(H8:H34)</f>
        <v>4</v>
      </c>
      <c r="I35" s="41"/>
      <c r="J35" s="42"/>
      <c r="K35" s="91">
        <f>SUM(K8:K34)</f>
        <v>29</v>
      </c>
      <c r="L35" s="92">
        <f>SUM(L8:L34)</f>
        <v>5</v>
      </c>
      <c r="M35" s="41"/>
      <c r="N35" s="42"/>
      <c r="O35" s="91">
        <f>SUM(O8:O34)</f>
        <v>23</v>
      </c>
      <c r="P35" s="92">
        <f>SUM(P8:P34)</f>
        <v>8</v>
      </c>
      <c r="Q35" s="41"/>
      <c r="R35" s="42"/>
      <c r="S35" s="91">
        <f>SUM(S8:S34)</f>
        <v>21</v>
      </c>
      <c r="T35" s="92">
        <f>SUM(T8:T34)</f>
        <v>10</v>
      </c>
      <c r="U35" s="41"/>
      <c r="V35" s="42"/>
      <c r="W35" s="78">
        <f>SUM(W8:W34)</f>
        <v>115</v>
      </c>
      <c r="X35" s="1">
        <f>SUM(X8:X34)</f>
        <v>18</v>
      </c>
      <c r="Y35" s="164"/>
      <c r="Z35" s="165"/>
      <c r="AA35" s="169">
        <f>SUM(AA8:AA10,AA12:AA13,AA15:AA20,AA34:AA34)</f>
        <v>540</v>
      </c>
      <c r="AB35" s="172">
        <v>540</v>
      </c>
      <c r="AC35" s="5"/>
    </row>
    <row r="36" spans="1:29" ht="17.25" thickTop="1" thickBot="1">
      <c r="A36" s="36"/>
      <c r="B36" s="7" t="s">
        <v>31</v>
      </c>
      <c r="C36" s="154">
        <f>SUM(C35:D35)</f>
        <v>33</v>
      </c>
      <c r="D36" s="155"/>
      <c r="E36" s="43"/>
      <c r="F36" s="42"/>
      <c r="G36" s="154">
        <f>SUM(G35:H35)</f>
        <v>35</v>
      </c>
      <c r="H36" s="155"/>
      <c r="I36" s="43"/>
      <c r="J36" s="42"/>
      <c r="K36" s="154">
        <f>SUM(K35:L35)</f>
        <v>34</v>
      </c>
      <c r="L36" s="155"/>
      <c r="M36" s="43"/>
      <c r="N36" s="42"/>
      <c r="O36" s="154">
        <f>SUM(O35:P35)</f>
        <v>31</v>
      </c>
      <c r="P36" s="155"/>
      <c r="Q36" s="43"/>
      <c r="R36" s="42"/>
      <c r="S36" s="154">
        <f>SUM(S35:T35)</f>
        <v>31</v>
      </c>
      <c r="T36" s="155"/>
      <c r="U36" s="43"/>
      <c r="V36" s="42"/>
      <c r="W36" s="154">
        <f>SUM(W35:X35)</f>
        <v>133</v>
      </c>
      <c r="X36" s="156"/>
      <c r="Y36" s="166"/>
      <c r="Z36" s="165"/>
      <c r="AA36" s="170"/>
      <c r="AB36" s="173"/>
      <c r="AC36" s="5"/>
    </row>
    <row r="37" spans="1:29" ht="17.25" thickTop="1" thickBot="1">
      <c r="A37" s="44"/>
      <c r="B37" s="45" t="s">
        <v>32</v>
      </c>
      <c r="C37" s="154">
        <v>33</v>
      </c>
      <c r="D37" s="155"/>
      <c r="E37" s="46"/>
      <c r="F37" s="47"/>
      <c r="G37" s="154">
        <v>35</v>
      </c>
      <c r="H37" s="155"/>
      <c r="I37" s="30"/>
      <c r="J37" s="31"/>
      <c r="K37" s="154">
        <v>34</v>
      </c>
      <c r="L37" s="155"/>
      <c r="M37" s="30"/>
      <c r="N37" s="31"/>
      <c r="O37" s="154">
        <v>31</v>
      </c>
      <c r="P37" s="155"/>
      <c r="Q37" s="30"/>
      <c r="R37" s="31"/>
      <c r="S37" s="154">
        <v>31</v>
      </c>
      <c r="T37" s="155"/>
      <c r="U37" s="30"/>
      <c r="V37" s="31"/>
      <c r="W37" s="154">
        <f>SUM(C37,G37,K37,O37)</f>
        <v>133</v>
      </c>
      <c r="X37" s="155"/>
      <c r="Y37" s="167"/>
      <c r="Z37" s="168"/>
      <c r="AA37" s="171"/>
      <c r="AB37" s="174"/>
      <c r="AC37" s="5"/>
    </row>
    <row r="38" spans="1:29" ht="16.5" thickTop="1" thickBot="1">
      <c r="A38" s="146" t="s">
        <v>41</v>
      </c>
      <c r="B38" s="147"/>
      <c r="C38" s="147"/>
      <c r="D38" s="147"/>
      <c r="E38" s="147"/>
      <c r="F38" s="147"/>
      <c r="G38" s="147"/>
      <c r="H38" s="147"/>
      <c r="I38" s="147"/>
      <c r="J38" s="147"/>
      <c r="K38" s="20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9"/>
      <c r="Z38" s="48"/>
      <c r="AA38" s="48"/>
      <c r="AB38" s="48"/>
      <c r="AC38" s="50"/>
    </row>
    <row r="39" spans="1:29" s="122" customFormat="1" ht="20.45" customHeight="1" thickTop="1">
      <c r="B39" s="150" t="s">
        <v>76</v>
      </c>
      <c r="C39" s="151"/>
      <c r="D39" s="152" t="s">
        <v>77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23"/>
      <c r="U39" s="123"/>
      <c r="V39" s="123"/>
      <c r="W39" s="123"/>
      <c r="X39" s="124"/>
    </row>
    <row r="40" spans="1:29" ht="18.75">
      <c r="B40" s="67" t="s">
        <v>34</v>
      </c>
      <c r="C40" s="68">
        <v>2</v>
      </c>
      <c r="D40" s="69"/>
      <c r="E40" s="69"/>
      <c r="F40" s="69"/>
      <c r="G40" s="68">
        <v>2</v>
      </c>
      <c r="H40" s="69"/>
      <c r="I40" s="69"/>
      <c r="J40" s="69"/>
      <c r="K40" s="68">
        <v>2</v>
      </c>
      <c r="L40" s="69"/>
      <c r="M40" s="69"/>
      <c r="N40" s="69"/>
      <c r="O40" s="68">
        <v>2</v>
      </c>
      <c r="P40" s="69"/>
      <c r="Q40" s="69"/>
      <c r="R40" s="69"/>
      <c r="S40" s="68">
        <v>2</v>
      </c>
      <c r="W40" s="70">
        <f t="shared" ref="W40" si="15">SUM(S40/2,O40/2,K40,C40,G40)</f>
        <v>8</v>
      </c>
    </row>
    <row r="41" spans="1:29" ht="4.5" customHeight="1"/>
    <row r="42" spans="1:29">
      <c r="C42" s="207" t="s">
        <v>39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</row>
    <row r="43" spans="1:29">
      <c r="C43" s="207" t="s">
        <v>40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</row>
    <row r="44" spans="1:29" ht="9" customHeight="1"/>
    <row r="45" spans="1:29">
      <c r="C45" t="s">
        <v>35</v>
      </c>
    </row>
    <row r="46" spans="1:29">
      <c r="C46" t="s">
        <v>79</v>
      </c>
    </row>
  </sheetData>
  <mergeCells count="42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29"/>
    <mergeCell ref="AA24:AB33"/>
    <mergeCell ref="Z30:Z33"/>
    <mergeCell ref="Y35:Z37"/>
    <mergeCell ref="AA35:AA37"/>
    <mergeCell ref="AB35:AB37"/>
    <mergeCell ref="W37:X37"/>
    <mergeCell ref="C36:D36"/>
    <mergeCell ref="G36:H36"/>
    <mergeCell ref="K36:L36"/>
    <mergeCell ref="O36:P36"/>
    <mergeCell ref="S36:T36"/>
    <mergeCell ref="W36:X36"/>
    <mergeCell ref="A38:K38"/>
    <mergeCell ref="C42:T42"/>
    <mergeCell ref="C43:T43"/>
    <mergeCell ref="C37:D37"/>
    <mergeCell ref="G37:H37"/>
    <mergeCell ref="K37:L37"/>
    <mergeCell ref="O37:P37"/>
    <mergeCell ref="S37:T37"/>
    <mergeCell ref="B39:C39"/>
    <mergeCell ref="D39:S39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bT </vt:lpstr>
      <vt:lpstr>I cT</vt:lpstr>
      <vt:lpstr>II cT</vt:lpstr>
      <vt:lpstr>III b T</vt:lpstr>
      <vt:lpstr>IV b 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2019-08-23T12:03:35Z</dcterms:modified>
</cp:coreProperties>
</file>